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231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36735\"/>
    </mc:Choice>
  </mc:AlternateContent>
  <bookViews>
    <workbookView xWindow="28680" yWindow="-120" windowWidth="29040" windowHeight="17640" activeTab="0"/>
  </bookViews>
  <sheets>
    <sheet name="Stundensatz nach IST-Kosten" sheetId="67" r:id="rId3"/>
  </sheets>
  <externalReferences>
    <externalReference r:id="rId5"/>
  </externalReferences>
  <definedNames>
    <definedName name="_xlnm._FilterDatabase" localSheetId="0" hidden="1">'Stundensatz nach IST-Kosten'!$S$21:$X$33</definedName>
    <definedName name="Dienstnehmer">[1]Kostenstellen!$B$3</definedName>
    <definedName name="_xlnm.Print_Area" localSheetId="0">'Stundensatz nach IST-Kosten'!$A$1:$X$55</definedName>
    <definedName name="Jahr" localSheetId="0">[1]Kostenstellen!$P$1</definedName>
    <definedName name="kürzel">[1]Kostenstellen!$P$3</definedName>
    <definedName name="Projekt">[1]Kostenstellen!$B$2</definedName>
    <definedName name="rox_Revision">'Stundensatz nach IST-Kosten'!$S$7</definedName>
    <definedName name="rox_step_freigabe_d">'Stundensatz nach IST-Kosten'!$P$8</definedName>
    <definedName name="rox_Title">'Stundensatz nach IST-Kosten'!$C$8</definedName>
    <definedName name="rox_VKSVersion">'Stundensatz nach IST-Kosten'!$R$7</definedName>
    <definedName name="Unternehmen">[1]Kostenstellen!$B$1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6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riedel</author>
  </authors>
  <commentList>
    <comment ref="C19" authorId="0" shapeId="0" xr:uid="{00000000-0006-0000-0000-000001000000}">
      <text>
        <r>
          <rPr>
            <b/>
            <u val="single"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Anrechenbar laut Jahreslohnkonto sind: Grundlohn/-gehalt, gesetzlich geregelte Sonderzahlungen und Überstundenentgelte
Hier </t>
        </r>
        <r>
          <rPr>
            <b/>
            <sz val="10"/>
            <rFont val="Arial SFG"/>
            <family val="2"/>
          </rPr>
          <t xml:space="preserve">nicht </t>
        </r>
        <r>
          <rPr>
            <b/>
            <sz val="10"/>
            <rFont val="Arial SFG"/>
            <family val="2"/>
          </rPr>
          <t>anrechenbar</t>
        </r>
        <r>
          <rPr>
            <sz val="10"/>
            <rFont val="Arial SFG"/>
            <family val="2"/>
          </rPr>
          <t xml:space="preserve"> sind:
jegliche Zulagen, freiwillige Prämien, Reisekosten, Sachbezüge etc. </t>
        </r>
      </text>
    </comment>
    <comment ref="D19" authorId="0" shapeId="0" xr:uid="{00000000-0006-0000-0000-000002000000}">
      <text>
        <r>
          <rPr>
            <b/>
            <u val="single"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Hier sind jene Positionen aus dem Jahreslohnkonto zu übertragen, die zwar im entsprechenden Zeitraum angefallen aber </t>
        </r>
        <r>
          <rPr>
            <b/>
            <sz val="10"/>
            <rFont val="Arial SFG"/>
            <family val="2"/>
          </rPr>
          <t xml:space="preserve">nicht im EU-Teil </t>
        </r>
        <r>
          <rPr>
            <sz val="10"/>
            <rFont val="Arial SFG"/>
            <family val="2"/>
          </rPr>
          <t xml:space="preserve">anrechenbar sind, z.B. jegliche Zulagen, freiwillige Prämien, Reisekosten, Sachbezüge etc. </t>
        </r>
      </text>
    </comment>
    <comment ref="I19" authorId="0" shapeId="0" xr:uid="{00000000-0006-0000-0000-000003000000}">
      <text>
        <r>
          <rPr>
            <b/>
            <u val="single"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Anrechenbar sind nur jene Teile der LNK, die sich auf Grundlohn/-gehalt, gesetzlich/ kollektivvertr. geregelte Sonderzahlungen u. Überstundenentgelte beziehen (Spalte "C")!
</t>
        </r>
      </text>
    </comment>
    <comment ref="J19" authorId="0" shapeId="0" xr:uid="{00000000-0006-0000-0000-000004000000}">
      <text>
        <r>
          <rPr>
            <b/>
            <u val="single"/>
            <sz val="10"/>
            <rFont val="Arial SFG"/>
            <family val="2"/>
          </rPr>
          <t>Anmerkung:</t>
        </r>
        <r>
          <rPr>
            <sz val="10"/>
            <rFont val="Arial SFG"/>
            <family val="2"/>
          </rPr>
          <t xml:space="preserve">
Hier sind jene Anteile der LNK einzutragen, die zwar im entsprechenden Zeitraum angefallen aber </t>
        </r>
        <r>
          <rPr>
            <b/>
            <sz val="10"/>
            <rFont val="Arial SFG"/>
            <family val="2"/>
          </rPr>
          <t xml:space="preserve">nicht im EU-Teil </t>
        </r>
        <r>
          <rPr>
            <sz val="10"/>
            <rFont val="Arial SFG"/>
            <family val="2"/>
          </rPr>
          <t>anrechenbar sind, siehe auch Spalte "D"!</t>
        </r>
      </text>
    </comment>
  </commentList>
</comments>
</file>

<file path=xl/sharedStrings.xml><?xml version="1.0" encoding="utf-8"?>
<sst xmlns="http://schemas.openxmlformats.org/spreadsheetml/2006/main" count="127" uniqueCount="112">
  <si>
    <t>Projektnummer:</t>
  </si>
  <si>
    <t>bis:</t>
  </si>
  <si>
    <t>Durchführungszeitraum von:</t>
  </si>
  <si>
    <t>Bemerkungen/Begründung der Korrekturen
(Anmerkungen zur Prüfung)</t>
  </si>
  <si>
    <t>Feldfarbe</t>
  </si>
  <si>
    <t>Mindestzeichenanzahl Person/Name</t>
  </si>
  <si>
    <t>Projekt:</t>
  </si>
  <si>
    <t>Gesamt-Leistungsstunden laut Zeitaufzeichnung</t>
  </si>
  <si>
    <t>Gesamt</t>
  </si>
  <si>
    <t>Monat</t>
  </si>
  <si>
    <t>Stundenanzahl</t>
  </si>
  <si>
    <t>Januar</t>
  </si>
  <si>
    <t>DB</t>
  </si>
  <si>
    <t>Februar</t>
  </si>
  <si>
    <t>DZ</t>
  </si>
  <si>
    <t>März</t>
  </si>
  <si>
    <t>April</t>
  </si>
  <si>
    <t>SV/DG SZ</t>
  </si>
  <si>
    <t xml:space="preserve">Mai </t>
  </si>
  <si>
    <t>Juni</t>
  </si>
  <si>
    <t>Juli</t>
  </si>
  <si>
    <t>Auflösungsabgabe</t>
  </si>
  <si>
    <t>August</t>
  </si>
  <si>
    <t>September</t>
  </si>
  <si>
    <t>Oktober</t>
  </si>
  <si>
    <t>November</t>
  </si>
  <si>
    <t>Dezember</t>
  </si>
  <si>
    <t>=</t>
  </si>
  <si>
    <t>Frühestmöglicher Projektstart</t>
  </si>
  <si>
    <t>MitarbeiterIn:</t>
  </si>
  <si>
    <t>FörderungswerberIn:</t>
  </si>
  <si>
    <t>(Datum für Leistungserbringung)</t>
  </si>
  <si>
    <t>Gesamt-Leistungsstunden (Jahr)</t>
  </si>
  <si>
    <t>IST-Gehalt</t>
  </si>
  <si>
    <t>Ges.-LSt.</t>
  </si>
  <si>
    <t>SV/DG Lfd</t>
  </si>
  <si>
    <t>KommSt.</t>
  </si>
  <si>
    <t>MV-Beitrag</t>
  </si>
  <si>
    <t>Diäten frei</t>
  </si>
  <si>
    <t>Diäten pflichtig</t>
  </si>
  <si>
    <t>Urlaubszuschuss</t>
  </si>
  <si>
    <t>Weihnachtsgeld</t>
  </si>
  <si>
    <t>Barauslagen o.Ä.</t>
  </si>
  <si>
    <t>km-Geld(er)</t>
  </si>
  <si>
    <t>Überstundentgelt</t>
  </si>
  <si>
    <t>Lohn/Gehalt</t>
  </si>
  <si>
    <t>Prämien/Tantiemen</t>
  </si>
  <si>
    <t>Max. SV-Tage im Kalenderjahr</t>
  </si>
  <si>
    <t>Max. Stunden pro Monat</t>
  </si>
  <si>
    <t>Summe anerkannte Leistungsstunden:</t>
  </si>
  <si>
    <t>Somit anerkannter Stundensatz:</t>
  </si>
  <si>
    <t>Korrektur für Übertrag in Übersichtsblatt:</t>
  </si>
  <si>
    <t>Warnstufe Einträge Nachrechnung</t>
  </si>
  <si>
    <t>(Gefilterte Summen)</t>
  </si>
  <si>
    <t>(+/- Nachw.)</t>
  </si>
  <si>
    <t>Personenbezogen erhaltene Förderung:</t>
  </si>
  <si>
    <t>(AMS,WK, etc.)</t>
  </si>
  <si>
    <t>In Abzug zu bringende Förderung:</t>
  </si>
  <si>
    <t>Zwischensumme förderbare Personalkosten:</t>
  </si>
  <si>
    <t>Projektstundenaufzeichnungen ab:</t>
  </si>
  <si>
    <t>(gemäß JLK)</t>
  </si>
  <si>
    <t>(errechnet)</t>
  </si>
  <si>
    <t>Dokument:</t>
  </si>
  <si>
    <t>rechtsgültige Fertigung FörderungswerberIn</t>
  </si>
  <si>
    <r>
      <t xml:space="preserve">Korrekturen Abrechnungsprüfung
</t>
    </r>
    <r>
      <rPr>
        <sz val="12"/>
        <rFont val="Tahoma"/>
        <family val="2"/>
      </rPr>
      <t>(nur durch SFG auszufüllen!)</t>
    </r>
  </si>
  <si>
    <r>
      <t xml:space="preserve">Maßgebendes Jahr für Stundensatz </t>
    </r>
    <r>
      <rPr>
        <sz val="12"/>
        <color theme="1"/>
        <rFont val="Tahoma"/>
        <family val="2"/>
      </rPr>
      <t>(automatisch ermittelt)</t>
    </r>
    <r>
      <rPr>
        <b/>
        <sz val="12"/>
        <color theme="1"/>
        <rFont val="Tahoma"/>
        <family val="2"/>
      </rPr>
      <t>:</t>
    </r>
  </si>
  <si>
    <t>gültig ab:</t>
  </si>
  <si>
    <t>Kollektivv. Zahlung</t>
  </si>
  <si>
    <r>
      <t xml:space="preserve">Korrekturen zu Leistungs-stunden 
</t>
    </r>
    <r>
      <rPr>
        <sz val="10"/>
        <rFont val="Tahoma"/>
        <family val="2"/>
      </rPr>
      <t>(monatlich)</t>
    </r>
  </si>
  <si>
    <t>Steuerfreie Bezüge</t>
  </si>
  <si>
    <t>Zulagen (nicht KV!)</t>
  </si>
  <si>
    <t>(nur für LNK)</t>
  </si>
  <si>
    <t>Sonstiges aus JLK</t>
  </si>
  <si>
    <r>
      <rPr>
        <b/>
        <sz val="11"/>
        <color theme="1"/>
        <rFont val="Tahoma"/>
        <family val="2"/>
      </rPr>
      <t>nationaler Teil**</t>
    </r>
    <r>
      <rPr>
        <sz val="11"/>
        <color theme="1"/>
        <rFont val="Tahoma"/>
        <family val="2"/>
      </rPr>
      <t xml:space="preserve"> =</t>
    </r>
  </si>
  <si>
    <t>Basis für LNK</t>
  </si>
  <si>
    <t>Summe Aufw.</t>
  </si>
  <si>
    <t>Kontrollsumme</t>
  </si>
  <si>
    <t>Gesamtkosten</t>
  </si>
  <si>
    <t>Lohn/ Gehalt</t>
  </si>
  <si>
    <t>Kontrollsummen</t>
  </si>
  <si>
    <t>Gesamt-Lohn-/Gehaltskosten (IST-Gehalt) exkl. Reisekosten* aufgeteilt in EFRE/national</t>
  </si>
  <si>
    <r>
      <t>Allfällige Anmerkungen</t>
    </r>
    <r>
      <rPr>
        <sz val="10"/>
        <color theme="1"/>
        <rFont val="Tahoma"/>
        <family val="2"/>
      </rPr>
      <t>:</t>
    </r>
  </si>
  <si>
    <t>Stundensatzberechnung je MitarbeiterIn auf Basis IST-Kosten</t>
  </si>
  <si>
    <t>Anteil nat. förderfähig</t>
  </si>
  <si>
    <t>Lohnneben-kosten (LNK)</t>
  </si>
  <si>
    <t>Weitere Positionen aus Jahreslohnkonto</t>
  </si>
  <si>
    <t>Sachbezüge o.Ä.</t>
  </si>
  <si>
    <t>Wert für OptionButtons Förderung PK</t>
  </si>
  <si>
    <t>Prüfvermerk SFG:</t>
  </si>
  <si>
    <t>Prinzipiell förderfähige Lohn-/ Gehaltskosten</t>
  </si>
  <si>
    <t>Prinzipiell förderfähige LNK</t>
  </si>
  <si>
    <t>Summe förderfähige Lohn-/Gehaltskosten:</t>
  </si>
  <si>
    <t>Summe förderfähige Lohnnebenkosten:</t>
  </si>
  <si>
    <t>(JLK ohne Deckel)</t>
  </si>
  <si>
    <t>Bestätigung durch steuerliche Vertretung</t>
  </si>
  <si>
    <t>* Die Stundensatzberechnung hat immer exkl. Aufwands-entschädigungen (km-Gelder, Tagesdiäten etc.) zu erfolgen!!</t>
  </si>
  <si>
    <t>Anerkannte Leistungs-stunden</t>
  </si>
  <si>
    <t>Revision:/VKS-Version:</t>
  </si>
  <si>
    <t>009/01.2019</t>
  </si>
  <si>
    <t>21.01.2019</t>
  </si>
  <si>
    <t>09_FO_44_FLC-Prüfbericht EFRE 2014-2020</t>
  </si>
  <si>
    <t>Max. Datum für Begrenzung</t>
  </si>
  <si>
    <r>
      <t xml:space="preserve">Stundensatz** für EFRE/JTF-Teil </t>
    </r>
    <r>
      <rPr>
        <sz val="12"/>
        <color theme="1"/>
        <rFont val="Tahoma"/>
        <family val="2"/>
      </rPr>
      <t xml:space="preserve">=   </t>
    </r>
  </si>
  <si>
    <t xml:space="preserve"> Anteil EU förderfähig</t>
  </si>
  <si>
    <t>Programm "IBW/EFRE &amp; JTF 2021-2027 in Österreich"</t>
  </si>
  <si>
    <t>Warnung für zulässigen Stundensatz</t>
  </si>
  <si>
    <t>** Der jeweils so ermittelte Stundensatz ist dann im Portal (Kategorie 'Personalkosten') zu verwenden!!</t>
  </si>
  <si>
    <t>(Datum, Stempel, Unterschrift bzw. elektr. Signatur)</t>
  </si>
  <si>
    <t>002/05.2024</t>
  </si>
  <si>
    <t>2</t>
  </si>
  <si>
    <t>09_VL_024_Berechnung Personalkosten nach Ist-Kosten EFRE_JTF_2021-2027</t>
  </si>
  <si>
    <t>29.05.2024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</si>
</sst>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\-&quot;€&quot;\ #,##0.00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_-* #,##0\ _€_-;\-* #,##0\ _€_-;_-* &quot;-&quot;\ _€_-;_-@_-"/>
    <numFmt numFmtId="168" formatCode="_-* #,##0.00\ _€_-;\-* #,##0.00\ _€_-;_-* &quot;-&quot;??\ _€_-;_-@_-"/>
    <numFmt numFmtId="169" formatCode="_-&quot;öS&quot;\ * #,##0.00_-;\-&quot;öS&quot;\ * #,##0.00_-;_-&quot;öS&quot;\ * &quot;-&quot;??_-;_-@_-"/>
    <numFmt numFmtId="170" formatCode="dd/mm/yy"/>
    <numFmt numFmtId="171" formatCode=";;;@"/>
    <numFmt numFmtId="172" formatCode="&quot;€&quot;\ #,##0.00"/>
    <numFmt numFmtId="173" formatCode="#,##0.00\ &quot;h&quot;\ ;#,##0.00\ \-&quot;h&quot;\ "/>
  </numFmts>
  <fonts count="41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10"/>
      <name val="MS Sans Serif"/>
      <family val="2"/>
    </font>
    <font>
      <b/>
      <sz val="10"/>
      <name val="Arial SFG"/>
      <family val="2"/>
    </font>
    <font>
      <sz val="10"/>
      <name val="Arial SFG"/>
      <family val="2"/>
    </font>
    <font>
      <b/>
      <u val="single"/>
      <sz val="10"/>
      <name val="Arial SFG"/>
      <family val="2"/>
    </font>
    <font>
      <b/>
      <u val="single"/>
      <sz val="16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i/>
      <sz val="12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9"/>
      <name val="Tahoma"/>
      <family val="2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b/>
      <i/>
      <sz val="12"/>
      <color theme="1"/>
      <name val="Tahoma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b/>
      <sz val="14"/>
      <color theme="1"/>
      <name val="Tahoma"/>
      <family val="2"/>
    </font>
    <font>
      <b/>
      <i/>
      <sz val="11.5"/>
      <color theme="1"/>
      <name val="Tahoma"/>
      <family val="2"/>
    </font>
    <font>
      <b/>
      <i/>
      <sz val="11.5"/>
      <name val="Tahoma"/>
      <family val="2"/>
    </font>
    <font>
      <sz val="10.5"/>
      <color theme="1"/>
      <name val="Tahoma"/>
      <family val="2"/>
    </font>
    <font>
      <b/>
      <sz val="10.5"/>
      <color theme="1"/>
      <name val="Tahoma"/>
      <family val="2"/>
    </font>
    <font>
      <u val="single"/>
      <sz val="10.5"/>
      <color theme="1"/>
      <name val="Tahoma"/>
      <family val="2"/>
    </font>
    <font>
      <b/>
      <i/>
      <sz val="10.5"/>
      <color theme="1"/>
      <name val="Tahoma"/>
      <family val="2"/>
    </font>
    <font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0.5"/>
      <name val="Tahoma"/>
      <family val="2"/>
    </font>
    <font>
      <sz val="10.5"/>
      <name val="Tahoma"/>
      <family val="2"/>
    </font>
    <font>
      <u val="single"/>
      <sz val="10"/>
      <color theme="1"/>
      <name val="Tahoma"/>
      <family val="2"/>
    </font>
    <font>
      <sz val="8"/>
      <color rgb="FF000000"/>
      <name val="Segoe UI"/>
      <family val="2"/>
    </font>
    <font>
      <b/>
      <sz val="10"/>
      <color rgb="FFC00000"/>
      <name val="Tahoma"/>
      <family val="2"/>
    </font>
    <font>
      <sz val="11"/>
      <color theme="0"/>
      <name val="Tahoma"/>
      <family val="2"/>
    </font>
    <font>
      <b/>
      <sz val="12"/>
      <color theme="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680003523827"/>
        <bgColor indexed="64"/>
      </patternFill>
    </fill>
    <fill>
      <patternFill patternType="solid">
        <fgColor theme="0" tint="-0.149499997496605"/>
        <bgColor indexed="64"/>
      </patternFill>
    </fill>
    <fill>
      <patternFill patternType="solid">
        <fgColor theme="0" tint="-0.0496699996292591"/>
        <bgColor indexed="64"/>
      </patternFill>
    </fill>
    <fill>
      <patternFill patternType="solid">
        <fgColor theme="0" tint="-0.149739995598793"/>
        <bgColor indexed="64"/>
      </patternFill>
    </fill>
    <fill>
      <patternFill patternType="solid">
        <fgColor theme="0" tint="-0.2496600002050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860000610352"/>
        <bgColor indexed="64"/>
      </patternFill>
    </fill>
    <fill>
      <patternFill patternType="solid">
        <fgColor theme="0" tint="-0.0497400015592575"/>
        <bgColor indexed="64"/>
      </patternFill>
    </fill>
    <fill>
      <patternFill patternType="solid">
        <fgColor theme="6" tint="0.59974998235702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749982357025"/>
        <bgColor indexed="64"/>
      </patternFill>
    </fill>
    <fill>
      <patternFill patternType="solid">
        <fgColor theme="8" tint="0.799860000610352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theme="0"/>
      </top>
      <bottom/>
    </border>
    <border>
      <left/>
      <right/>
      <top/>
      <bottom style="thin">
        <color theme="0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double">
        <color auto="1"/>
      </bottom>
    </border>
    <border>
      <left style="medium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/>
      <bottom style="double">
        <color auto="1"/>
      </bottom>
    </border>
    <border>
      <left/>
      <right style="medium">
        <color auto="1"/>
      </right>
      <top/>
      <bottom style="double">
        <color auto="1"/>
      </bottom>
    </border>
    <border>
      <left style="thin">
        <color auto="1"/>
      </left>
      <right/>
      <top style="double">
        <color auto="1"/>
      </top>
      <bottom style="thin">
        <color auto="1"/>
      </bottom>
    </border>
    <border>
      <left/>
      <right style="medium">
        <color auto="1"/>
      </right>
      <top style="double">
        <color auto="1"/>
      </top>
      <bottom style="thin">
        <color auto="1"/>
      </bottom>
    </border>
  </borders>
  <cellStyleXfs count="7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/>
      <protection/>
    </xf>
    <xf numFmtId="16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/>
      <protection/>
    </xf>
    <xf numFmtId="0" fontId="4" fillId="0" borderId="0">
      <alignment/>
      <protection/>
    </xf>
    <xf numFmtId="43" fontId="4" fillId="0" borderId="0" applyFont="0" applyFill="0" applyBorder="0" applyAlignment="0" applyProtection="0"/>
    <xf numFmtId="0" fontId="0" fillId="0" borderId="0">
      <alignment/>
      <protection/>
    </xf>
    <xf numFmtId="0" fontId="4" fillId="0" borderId="0">
      <alignment/>
      <protection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>
      <alignment/>
      <protection/>
    </xf>
    <xf numFmtId="0" fontId="2" fillId="0" borderId="0">
      <alignment/>
      <protection/>
    </xf>
    <xf numFmtId="0" fontId="2" fillId="2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0" borderId="0">
      <alignment/>
      <protection/>
    </xf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/>
      <protection/>
    </xf>
    <xf numFmtId="0" fontId="4" fillId="0" borderId="0">
      <alignment/>
      <protection/>
    </xf>
    <xf numFmtId="9" fontId="4" fillId="0" borderId="0" applyFont="0" applyFill="0" applyBorder="0" applyAlignment="0" applyProtection="0"/>
    <xf numFmtId="0" fontId="4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43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  <xf numFmtId="0" fontId="2" fillId="3" borderId="1" applyNumberFormat="0" applyFont="0" applyFill="0" applyBorder="0" applyAlignment="0">
      <protection hidden="1"/>
    </xf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08">
    <xf numFmtId="0" fontId="0" fillId="0" borderId="0" xfId="0"/>
    <xf numFmtId="0" fontId="20" fillId="4" borderId="2" xfId="33" applyFont="1" applyFill="1" applyBorder="1" applyAlignment="1">
      <alignment horizontal="left"/>
      <protection/>
    </xf>
    <xf numFmtId="0" fontId="20" fillId="4" borderId="3" xfId="33" applyFont="1" applyFill="1" applyBorder="1" applyAlignment="1">
      <alignment horizontal="left"/>
      <protection/>
    </xf>
    <xf numFmtId="0" fontId="20" fillId="4" borderId="4" xfId="33" applyFont="1" applyFill="1" applyBorder="1" applyAlignment="1">
      <alignment horizontal="left"/>
      <protection/>
    </xf>
    <xf numFmtId="0" fontId="20" fillId="4" borderId="5" xfId="33" applyFont="1" applyFill="1" applyBorder="1" applyAlignment="1">
      <alignment horizontal="left"/>
      <protection/>
    </xf>
    <xf numFmtId="49" fontId="32" fillId="5" borderId="6" xfId="33" applyNumberFormat="1" applyFont="1" applyFill="1" applyBorder="1" applyAlignment="1" applyProtection="1">
      <alignment horizontal="left" vertical="top" wrapText="1"/>
      <protection locked="0"/>
    </xf>
    <xf numFmtId="49" fontId="32" fillId="5" borderId="0" xfId="33" applyNumberFormat="1" applyFont="1" applyFill="1" applyAlignment="1" applyProtection="1">
      <alignment horizontal="left" vertical="top" wrapText="1"/>
      <protection locked="0"/>
    </xf>
    <xf numFmtId="43" fontId="17" fillId="0" borderId="7" xfId="35" applyFont="1" applyFill="1" applyBorder="1" applyAlignment="1" applyProtection="1">
      <alignment horizontal="right"/>
      <protection locked="0"/>
    </xf>
    <xf numFmtId="43" fontId="17" fillId="0" borderId="8" xfId="35" applyFont="1" applyFill="1" applyBorder="1" applyAlignment="1" applyProtection="1">
      <alignment horizontal="right"/>
      <protection locked="0"/>
    </xf>
    <xf numFmtId="0" fontId="40" fillId="0" borderId="9" xfId="0" applyFont="1" applyBorder="1" applyAlignment="1">
      <alignment horizontal="center" vertical="center"/>
    </xf>
    <xf numFmtId="0" fontId="20" fillId="0" borderId="10" xfId="33" applyFont="1" applyBorder="1" applyAlignment="1">
      <alignment horizontal="center"/>
      <protection/>
    </xf>
    <xf numFmtId="0" fontId="40" fillId="0" borderId="0" xfId="0" applyFont="1" applyAlignment="1">
      <alignment horizontal="center" vertical="center"/>
    </xf>
    <xf numFmtId="0" fontId="23" fillId="0" borderId="0" xfId="33" applyFont="1" applyAlignment="1">
      <alignment horizontal="left" vertical="top" wrapText="1"/>
      <protection/>
    </xf>
    <xf numFmtId="0" fontId="39" fillId="0" borderId="11" xfId="33" applyFont="1" applyBorder="1" applyAlignment="1">
      <alignment horizontal="center"/>
      <protection/>
    </xf>
    <xf numFmtId="0" fontId="23" fillId="0" borderId="0" xfId="33" applyFont="1" applyAlignment="1">
      <alignment horizontal="left" vertical="center" wrapText="1"/>
      <protection/>
    </xf>
    <xf numFmtId="0" fontId="20" fillId="6" borderId="0" xfId="33" applyFont="1" applyFill="1" applyAlignment="1">
      <alignment horizontal="center"/>
      <protection/>
    </xf>
    <xf numFmtId="0" fontId="2" fillId="0" borderId="0" xfId="33">
      <alignment/>
      <protection/>
    </xf>
    <xf numFmtId="0" fontId="2" fillId="0" borderId="6" xfId="33" applyBorder="1">
      <alignment/>
      <protection/>
    </xf>
    <xf numFmtId="0" fontId="10" fillId="0" borderId="12" xfId="0" applyFont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4" fontId="9" fillId="0" borderId="0" xfId="0" applyNumberFormat="1" applyFont="1" applyProtection="1">
      <protection locked="0"/>
    </xf>
    <xf numFmtId="0" fontId="20" fillId="0" borderId="13" xfId="33" applyFont="1" applyBorder="1">
      <alignment/>
      <protection/>
    </xf>
    <xf numFmtId="0" fontId="20" fillId="0" borderId="14" xfId="33" applyFont="1" applyBorder="1">
      <alignment/>
      <protection/>
    </xf>
    <xf numFmtId="0" fontId="20" fillId="0" borderId="15" xfId="33" applyFont="1" applyBorder="1">
      <alignment/>
      <protection/>
    </xf>
    <xf numFmtId="0" fontId="20" fillId="0" borderId="0" xfId="33" applyFont="1">
      <alignment/>
      <protection/>
    </xf>
    <xf numFmtId="0" fontId="20" fillId="0" borderId="6" xfId="33" applyFont="1" applyBorder="1">
      <alignment/>
      <protection/>
    </xf>
    <xf numFmtId="171" fontId="11" fillId="0" borderId="0" xfId="34" applyNumberFormat="1" applyFont="1" applyFill="1" applyBorder="1" applyAlignment="1" applyProtection="1">
      <alignment horizontal="center"/>
      <protection/>
    </xf>
    <xf numFmtId="0" fontId="9" fillId="0" borderId="1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1" fontId="11" fillId="0" borderId="11" xfId="34" applyNumberFormat="1" applyFont="1" applyFill="1" applyBorder="1" applyAlignment="1" applyProtection="1">
      <alignment horizontal="center"/>
      <protection/>
    </xf>
    <xf numFmtId="0" fontId="20" fillId="0" borderId="11" xfId="33" applyFont="1" applyBorder="1">
      <alignment/>
      <protection/>
    </xf>
    <xf numFmtId="0" fontId="14" fillId="0" borderId="11" xfId="33" applyFont="1" applyBorder="1" applyAlignment="1">
      <alignment horizontal="right" vertical="center"/>
      <protection/>
    </xf>
    <xf numFmtId="0" fontId="20" fillId="0" borderId="17" xfId="33" applyFont="1" applyBorder="1">
      <alignment/>
      <protection/>
    </xf>
    <xf numFmtId="0" fontId="21" fillId="0" borderId="0" xfId="33" applyFont="1" applyAlignment="1">
      <alignment horizontal="center"/>
      <protection/>
    </xf>
    <xf numFmtId="0" fontId="20" fillId="0" borderId="12" xfId="33" applyFont="1" applyBorder="1">
      <alignment/>
      <protection/>
    </xf>
    <xf numFmtId="171" fontId="23" fillId="0" borderId="0" xfId="34" applyNumberFormat="1" applyFont="1" applyFill="1" applyBorder="1" applyAlignment="1" applyProtection="1">
      <alignment horizontal="left"/>
      <protection/>
    </xf>
    <xf numFmtId="0" fontId="22" fillId="0" borderId="0" xfId="33" applyFont="1" applyAlignment="1">
      <alignment horizontal="left"/>
      <protection/>
    </xf>
    <xf numFmtId="0" fontId="23" fillId="0" borderId="0" xfId="34" applyFont="1" applyFill="1" applyBorder="1" applyAlignment="1" applyProtection="1">
      <alignment horizontal="center" vertical="center"/>
      <protection/>
    </xf>
    <xf numFmtId="0" fontId="12" fillId="7" borderId="0" xfId="26" applyFont="1" applyFill="1" applyAlignment="1">
      <alignment vertical="center"/>
      <protection/>
    </xf>
    <xf numFmtId="0" fontId="20" fillId="4" borderId="18" xfId="33" applyFont="1" applyFill="1" applyBorder="1">
      <alignment/>
      <protection/>
    </xf>
    <xf numFmtId="0" fontId="23" fillId="0" borderId="0" xfId="33" applyFont="1">
      <alignment/>
      <protection/>
    </xf>
    <xf numFmtId="0" fontId="20" fillId="8" borderId="13" xfId="33" applyFont="1" applyFill="1" applyBorder="1">
      <alignment/>
      <protection/>
    </xf>
    <xf numFmtId="0" fontId="20" fillId="8" borderId="14" xfId="33" applyFont="1" applyFill="1" applyBorder="1">
      <alignment/>
      <protection/>
    </xf>
    <xf numFmtId="0" fontId="20" fillId="8" borderId="15" xfId="33" applyFont="1" applyFill="1" applyBorder="1">
      <alignment/>
      <protection/>
    </xf>
    <xf numFmtId="0" fontId="20" fillId="8" borderId="19" xfId="33" applyFont="1" applyFill="1" applyBorder="1" applyAlignment="1">
      <alignment horizontal="center"/>
      <protection/>
    </xf>
    <xf numFmtId="172" fontId="20" fillId="8" borderId="19" xfId="33" applyNumberFormat="1" applyFont="1" applyFill="1" applyBorder="1" applyAlignment="1">
      <alignment horizontal="center"/>
      <protection/>
    </xf>
    <xf numFmtId="172" fontId="14" fillId="8" borderId="6" xfId="33" applyNumberFormat="1" applyFont="1" applyFill="1" applyBorder="1" applyAlignment="1">
      <alignment vertical="center"/>
      <protection/>
    </xf>
    <xf numFmtId="0" fontId="20" fillId="8" borderId="0" xfId="33" applyFont="1" applyFill="1" applyAlignment="1">
      <alignment horizontal="center"/>
      <protection/>
    </xf>
    <xf numFmtId="173" fontId="20" fillId="8" borderId="0" xfId="33" applyNumberFormat="1" applyFont="1" applyFill="1" applyAlignment="1">
      <alignment horizontal="center"/>
      <protection/>
    </xf>
    <xf numFmtId="0" fontId="20" fillId="8" borderId="16" xfId="33" applyFont="1" applyFill="1" applyBorder="1" applyAlignment="1">
      <alignment vertical="center"/>
      <protection/>
    </xf>
    <xf numFmtId="0" fontId="20" fillId="8" borderId="11" xfId="33" applyFont="1" applyFill="1" applyBorder="1" applyAlignment="1">
      <alignment vertical="center"/>
      <protection/>
    </xf>
    <xf numFmtId="0" fontId="20" fillId="8" borderId="11" xfId="33" applyFont="1" applyFill="1" applyBorder="1">
      <alignment/>
      <protection/>
    </xf>
    <xf numFmtId="0" fontId="14" fillId="8" borderId="11" xfId="33" applyFont="1" applyFill="1" applyBorder="1" applyAlignment="1">
      <alignment vertical="center"/>
      <protection/>
    </xf>
    <xf numFmtId="0" fontId="14" fillId="8" borderId="17" xfId="33" applyFont="1" applyFill="1" applyBorder="1" applyAlignment="1">
      <alignment vertical="center"/>
      <protection/>
    </xf>
    <xf numFmtId="0" fontId="10" fillId="0" borderId="6" xfId="0" applyFont="1" applyBorder="1" applyAlignment="1">
      <alignment vertical="center"/>
    </xf>
    <xf numFmtId="0" fontId="20" fillId="0" borderId="16" xfId="33" applyFont="1" applyBorder="1">
      <alignment/>
      <protection/>
    </xf>
    <xf numFmtId="0" fontId="3" fillId="0" borderId="0" xfId="26" applyFont="1" applyAlignment="1" quotePrefix="1">
      <alignment horizontal="left" vertical="center"/>
      <protection/>
    </xf>
    <xf numFmtId="0" fontId="8" fillId="6" borderId="0" xfId="0" applyFont="1" applyFill="1" applyAlignment="1">
      <alignment vertical="center" wrapText="1"/>
    </xf>
    <xf numFmtId="14" fontId="2" fillId="0" borderId="0" xfId="33" applyNumberFormat="1">
      <alignment/>
      <protection/>
    </xf>
    <xf numFmtId="43" fontId="28" fillId="0" borderId="20" xfId="24" applyFont="1" applyFill="1" applyBorder="1" applyProtection="1">
      <protection locked="0"/>
    </xf>
    <xf numFmtId="43" fontId="28" fillId="0" borderId="21" xfId="24" applyFont="1" applyFill="1" applyBorder="1" applyProtection="1">
      <protection locked="0"/>
    </xf>
    <xf numFmtId="43" fontId="28" fillId="0" borderId="1" xfId="24" applyFont="1" applyFill="1" applyBorder="1" applyProtection="1">
      <protection locked="0"/>
    </xf>
    <xf numFmtId="4" fontId="29" fillId="9" borderId="22" xfId="33" applyNumberFormat="1" applyFont="1" applyFill="1" applyBorder="1">
      <alignment/>
      <protection/>
    </xf>
    <xf numFmtId="43" fontId="28" fillId="0" borderId="23" xfId="24" applyFont="1" applyFill="1" applyBorder="1" applyAlignment="1" applyProtection="1">
      <alignment/>
      <protection locked="0"/>
    </xf>
    <xf numFmtId="43" fontId="29" fillId="2" borderId="24" xfId="24" applyFont="1" applyFill="1" applyBorder="1" applyProtection="1">
      <protection/>
    </xf>
    <xf numFmtId="43" fontId="28" fillId="0" borderId="1" xfId="24" applyFont="1" applyFill="1" applyBorder="1" applyAlignment="1" applyProtection="1">
      <alignment/>
      <protection locked="0"/>
    </xf>
    <xf numFmtId="43" fontId="29" fillId="2" borderId="25" xfId="24" applyFont="1" applyFill="1" applyBorder="1" applyProtection="1">
      <protection/>
    </xf>
    <xf numFmtId="43" fontId="28" fillId="0" borderId="26" xfId="24" applyFont="1" applyFill="1" applyBorder="1" applyAlignment="1" applyProtection="1">
      <alignment/>
      <protection locked="0"/>
    </xf>
    <xf numFmtId="0" fontId="20" fillId="10" borderId="13" xfId="33" applyFont="1" applyFill="1" applyBorder="1">
      <alignment/>
      <protection/>
    </xf>
    <xf numFmtId="0" fontId="20" fillId="10" borderId="14" xfId="33" applyFont="1" applyFill="1" applyBorder="1">
      <alignment/>
      <protection/>
    </xf>
    <xf numFmtId="0" fontId="20" fillId="10" borderId="12" xfId="33" applyFont="1" applyFill="1" applyBorder="1">
      <alignment/>
      <protection/>
    </xf>
    <xf numFmtId="0" fontId="20" fillId="10" borderId="0" xfId="33" applyFont="1" applyFill="1">
      <alignment/>
      <protection/>
    </xf>
    <xf numFmtId="0" fontId="20" fillId="10" borderId="11" xfId="33" applyFont="1" applyFill="1" applyBorder="1">
      <alignment/>
      <protection/>
    </xf>
    <xf numFmtId="0" fontId="20" fillId="10" borderId="17" xfId="33" applyFont="1" applyFill="1" applyBorder="1">
      <alignment/>
      <protection/>
    </xf>
    <xf numFmtId="43" fontId="29" fillId="2" borderId="27" xfId="24" applyFont="1" applyFill="1" applyBorder="1" applyProtection="1">
      <protection/>
    </xf>
    <xf numFmtId="43" fontId="29" fillId="2" borderId="28" xfId="24" applyFont="1" applyFill="1" applyBorder="1" applyProtection="1">
      <protection/>
    </xf>
    <xf numFmtId="0" fontId="27" fillId="0" borderId="6" xfId="32" applyFont="1" applyBorder="1" applyAlignment="1">
      <alignment horizontal="right" vertical="center"/>
      <protection/>
    </xf>
    <xf numFmtId="0" fontId="32" fillId="0" borderId="0" xfId="33" applyFont="1" applyAlignment="1">
      <alignment horizontal="center"/>
      <protection/>
    </xf>
    <xf numFmtId="0" fontId="20" fillId="0" borderId="17" xfId="33" applyFont="1" applyBorder="1" applyAlignment="1">
      <alignment horizontal="center"/>
      <protection/>
    </xf>
    <xf numFmtId="0" fontId="20" fillId="10" borderId="6" xfId="33" applyFont="1" applyFill="1" applyBorder="1">
      <alignment/>
      <protection/>
    </xf>
    <xf numFmtId="0" fontId="10" fillId="0" borderId="6" xfId="0" applyFont="1" applyBorder="1" applyAlignment="1">
      <alignment horizontal="center" vertical="center"/>
    </xf>
    <xf numFmtId="0" fontId="20" fillId="10" borderId="15" xfId="33" applyFont="1" applyFill="1" applyBorder="1">
      <alignment/>
      <protection/>
    </xf>
    <xf numFmtId="43" fontId="33" fillId="0" borderId="0" xfId="24" applyFont="1" applyBorder="1"/>
    <xf numFmtId="0" fontId="11" fillId="0" borderId="0" xfId="26" applyFont="1" applyAlignment="1">
      <alignment vertical="top"/>
      <protection/>
    </xf>
    <xf numFmtId="172" fontId="23" fillId="9" borderId="0" xfId="33" applyNumberFormat="1" applyFont="1" applyFill="1" applyAlignment="1">
      <alignment horizontal="right" vertical="center"/>
      <protection/>
    </xf>
    <xf numFmtId="172" fontId="18" fillId="11" borderId="19" xfId="0" applyNumberFormat="1" applyFont="1" applyFill="1" applyBorder="1" applyAlignment="1" applyProtection="1">
      <alignment horizontal="right" vertical="top" wrapText="1"/>
      <protection locked="0"/>
    </xf>
    <xf numFmtId="172" fontId="24" fillId="9" borderId="29" xfId="33" applyNumberFormat="1" applyFont="1" applyFill="1" applyBorder="1" applyAlignment="1">
      <alignment horizontal="right" vertical="center"/>
      <protection/>
    </xf>
    <xf numFmtId="172" fontId="23" fillId="9" borderId="30" xfId="33" applyNumberFormat="1" applyFont="1" applyFill="1" applyBorder="1" applyAlignment="1">
      <alignment horizontal="right" vertical="center"/>
      <protection/>
    </xf>
    <xf numFmtId="172" fontId="23" fillId="12" borderId="0" xfId="33" applyNumberFormat="1" applyFont="1" applyFill="1" applyAlignment="1">
      <alignment horizontal="right" vertical="center"/>
      <protection/>
    </xf>
    <xf numFmtId="0" fontId="19" fillId="12" borderId="30" xfId="32" applyFont="1" applyFill="1" applyBorder="1" applyAlignment="1">
      <alignment vertical="center" wrapText="1"/>
      <protection/>
    </xf>
    <xf numFmtId="4" fontId="19" fillId="9" borderId="31" xfId="32" applyNumberFormat="1" applyFont="1" applyFill="1" applyBorder="1" applyAlignment="1">
      <alignment horizontal="left" vertical="center" wrapText="1"/>
      <protection/>
    </xf>
    <xf numFmtId="0" fontId="19" fillId="9" borderId="32" xfId="32" applyFont="1" applyFill="1" applyBorder="1" applyAlignment="1">
      <alignment vertical="center" wrapText="1"/>
      <protection/>
    </xf>
    <xf numFmtId="4" fontId="34" fillId="9" borderId="33" xfId="32" applyNumberFormat="1" applyFont="1" applyFill="1" applyBorder="1" applyAlignment="1">
      <alignment horizontal="right"/>
      <protection/>
    </xf>
    <xf numFmtId="4" fontId="34" fillId="9" borderId="20" xfId="32" applyNumberFormat="1" applyFont="1" applyFill="1" applyBorder="1" applyAlignment="1">
      <alignment horizontal="right"/>
      <protection/>
    </xf>
    <xf numFmtId="4" fontId="34" fillId="12" borderId="34" xfId="32" applyNumberFormat="1" applyFont="1" applyFill="1" applyBorder="1" applyAlignment="1">
      <alignment horizontal="right"/>
      <protection/>
    </xf>
    <xf numFmtId="4" fontId="35" fillId="11" borderId="35" xfId="0" applyNumberFormat="1" applyFont="1" applyFill="1" applyBorder="1" applyAlignment="1" applyProtection="1">
      <alignment horizontal="right" vertical="top" wrapText="1"/>
      <protection locked="0"/>
    </xf>
    <xf numFmtId="4" fontId="35" fillId="11" borderId="36" xfId="0" applyNumberFormat="1" applyFont="1" applyFill="1" applyBorder="1" applyAlignment="1" applyProtection="1">
      <alignment horizontal="right" vertical="top" wrapText="1"/>
      <protection locked="0"/>
    </xf>
    <xf numFmtId="4" fontId="34" fillId="11" borderId="37" xfId="29" applyNumberFormat="1" applyFont="1" applyFill="1" applyBorder="1" applyAlignment="1" applyProtection="1">
      <alignment vertical="top"/>
      <protection locked="0"/>
    </xf>
    <xf numFmtId="43" fontId="34" fillId="2" borderId="21" xfId="24" applyFont="1" applyFill="1" applyBorder="1" applyAlignment="1" applyProtection="1">
      <alignment horizontal="right" vertical="top"/>
      <protection/>
    </xf>
    <xf numFmtId="4" fontId="35" fillId="11" borderId="8" xfId="0" applyNumberFormat="1" applyFont="1" applyFill="1" applyBorder="1" applyAlignment="1" applyProtection="1">
      <alignment horizontal="right" vertical="top" wrapText="1"/>
      <protection locked="0"/>
    </xf>
    <xf numFmtId="4" fontId="34" fillId="11" borderId="26" xfId="29" applyNumberFormat="1" applyFont="1" applyFill="1" applyBorder="1" applyAlignment="1" applyProtection="1">
      <alignment vertical="top"/>
      <protection locked="0"/>
    </xf>
    <xf numFmtId="4" fontId="35" fillId="11" borderId="16" xfId="0" applyNumberFormat="1" applyFont="1" applyFill="1" applyBorder="1" applyAlignment="1" applyProtection="1">
      <alignment horizontal="right" vertical="top" wrapText="1"/>
      <protection locked="0"/>
    </xf>
    <xf numFmtId="4" fontId="35" fillId="11" borderId="38" xfId="0" applyNumberFormat="1" applyFont="1" applyFill="1" applyBorder="1" applyAlignment="1" applyProtection="1">
      <alignment horizontal="right" vertical="top" wrapText="1"/>
      <protection locked="0"/>
    </xf>
    <xf numFmtId="4" fontId="34" fillId="11" borderId="39" xfId="29" applyNumberFormat="1" applyFont="1" applyFill="1" applyBorder="1" applyAlignment="1" applyProtection="1">
      <alignment vertical="top"/>
      <protection locked="0"/>
    </xf>
    <xf numFmtId="43" fontId="34" fillId="2" borderId="40" xfId="24" applyFont="1" applyFill="1" applyBorder="1" applyAlignment="1" applyProtection="1">
      <alignment horizontal="right" vertical="top"/>
      <protection/>
    </xf>
    <xf numFmtId="0" fontId="9" fillId="10" borderId="12" xfId="0" applyFont="1" applyFill="1" applyBorder="1" applyAlignment="1">
      <alignment vertical="center" wrapText="1"/>
    </xf>
    <xf numFmtId="0" fontId="9" fillId="10" borderId="0" xfId="0" applyFont="1" applyFill="1" applyAlignment="1">
      <alignment vertical="center" wrapText="1"/>
    </xf>
    <xf numFmtId="0" fontId="9" fillId="10" borderId="16" xfId="0" applyFont="1" applyFill="1" applyBorder="1"/>
    <xf numFmtId="0" fontId="9" fillId="10" borderId="11" xfId="0" applyFont="1" applyFill="1" applyBorder="1"/>
    <xf numFmtId="0" fontId="8" fillId="6" borderId="0" xfId="0" applyFont="1" applyFill="1" applyAlignment="1">
      <alignment horizontal="center" vertical="center" wrapText="1"/>
    </xf>
    <xf numFmtId="43" fontId="28" fillId="0" borderId="34" xfId="24" applyFont="1" applyFill="1" applyBorder="1" applyAlignment="1" applyProtection="1">
      <alignment/>
      <protection locked="0"/>
    </xf>
    <xf numFmtId="43" fontId="28" fillId="0" borderId="41" xfId="24" applyFont="1" applyFill="1" applyBorder="1" applyAlignment="1" applyProtection="1">
      <alignment/>
      <protection locked="0"/>
    </xf>
    <xf numFmtId="43" fontId="28" fillId="0" borderId="8" xfId="24" applyFont="1" applyFill="1" applyBorder="1" applyAlignment="1" applyProtection="1">
      <alignment/>
      <protection locked="0"/>
    </xf>
    <xf numFmtId="43" fontId="28" fillId="0" borderId="36" xfId="24" applyFont="1" applyFill="1" applyBorder="1" applyAlignment="1" applyProtection="1">
      <alignment/>
      <protection locked="0"/>
    </xf>
    <xf numFmtId="4" fontId="29" fillId="8" borderId="42" xfId="33" applyNumberFormat="1" applyFont="1" applyFill="1" applyBorder="1">
      <alignment/>
      <protection/>
    </xf>
    <xf numFmtId="4" fontId="29" fillId="13" borderId="42" xfId="33" applyNumberFormat="1" applyFont="1" applyFill="1" applyBorder="1">
      <alignment/>
      <protection/>
    </xf>
    <xf numFmtId="43" fontId="35" fillId="0" borderId="43" xfId="24" applyFont="1" applyFill="1" applyBorder="1" applyProtection="1">
      <protection locked="0"/>
    </xf>
    <xf numFmtId="43" fontId="28" fillId="0" borderId="26" xfId="24" applyFont="1" applyFill="1" applyBorder="1" applyProtection="1">
      <protection locked="0"/>
    </xf>
    <xf numFmtId="172" fontId="29" fillId="8" borderId="42" xfId="33" applyNumberFormat="1" applyFont="1" applyFill="1" applyBorder="1">
      <alignment/>
      <protection/>
    </xf>
    <xf numFmtId="172" fontId="29" fillId="13" borderId="22" xfId="33" applyNumberFormat="1" applyFont="1" applyFill="1" applyBorder="1">
      <alignment/>
      <protection/>
    </xf>
    <xf numFmtId="0" fontId="24" fillId="4" borderId="35" xfId="33" applyFont="1" applyFill="1" applyBorder="1">
      <alignment/>
      <protection/>
    </xf>
    <xf numFmtId="4" fontId="30" fillId="4" borderId="19" xfId="33" applyNumberFormat="1" applyFont="1" applyFill="1" applyBorder="1" applyAlignment="1">
      <alignment horizontal="left" vertical="top" wrapText="1"/>
      <protection/>
    </xf>
    <xf numFmtId="43" fontId="31" fillId="4" borderId="44" xfId="24" applyFont="1" applyFill="1" applyBorder="1" applyProtection="1">
      <protection/>
    </xf>
    <xf numFmtId="43" fontId="28" fillId="0" borderId="42" xfId="24" applyFont="1" applyFill="1" applyBorder="1" applyProtection="1">
      <protection locked="0"/>
    </xf>
    <xf numFmtId="0" fontId="23" fillId="4" borderId="45" xfId="33" applyFont="1" applyFill="1" applyBorder="1">
      <alignment/>
      <protection/>
    </xf>
    <xf numFmtId="0" fontId="29" fillId="10" borderId="46" xfId="24" applyNumberFormat="1" applyFont="1" applyFill="1" applyBorder="1" applyAlignment="1" applyProtection="1">
      <alignment horizontal="left" vertical="center"/>
      <protection/>
    </xf>
    <xf numFmtId="172" fontId="20" fillId="0" borderId="0" xfId="33" applyNumberFormat="1" applyFont="1">
      <alignment/>
      <protection/>
    </xf>
    <xf numFmtId="0" fontId="23" fillId="9" borderId="47" xfId="33" applyFont="1" applyFill="1" applyBorder="1" applyAlignment="1">
      <alignment horizontal="center" vertical="center" wrapText="1"/>
      <protection/>
    </xf>
    <xf numFmtId="43" fontId="34" fillId="2" borderId="48" xfId="24" applyFont="1" applyFill="1" applyBorder="1" applyProtection="1">
      <protection/>
    </xf>
    <xf numFmtId="43" fontId="29" fillId="2" borderId="22" xfId="24" applyFont="1" applyFill="1" applyBorder="1" applyProtection="1">
      <protection/>
    </xf>
    <xf numFmtId="0" fontId="10" fillId="0" borderId="0" xfId="0" applyFont="1" applyAlignment="1">
      <alignment horizontal="right" vertical="center"/>
    </xf>
    <xf numFmtId="172" fontId="25" fillId="8" borderId="0" xfId="33" applyNumberFormat="1" applyFont="1" applyFill="1" applyAlignment="1">
      <alignment horizontal="center" vertical="center"/>
      <protection/>
    </xf>
    <xf numFmtId="0" fontId="20" fillId="5" borderId="49" xfId="33" applyFont="1" applyFill="1" applyBorder="1">
      <alignment/>
      <protection/>
    </xf>
    <xf numFmtId="0" fontId="20" fillId="5" borderId="18" xfId="33" applyFont="1" applyFill="1" applyBorder="1">
      <alignment/>
      <protection/>
    </xf>
    <xf numFmtId="0" fontId="17" fillId="5" borderId="50" xfId="33" applyFont="1" applyFill="1" applyBorder="1">
      <alignment/>
      <protection/>
    </xf>
    <xf numFmtId="43" fontId="29" fillId="5" borderId="26" xfId="24" applyFont="1" applyFill="1" applyBorder="1" applyAlignment="1" applyProtection="1">
      <alignment vertical="center"/>
      <protection/>
    </xf>
    <xf numFmtId="43" fontId="29" fillId="5" borderId="43" xfId="24" applyFont="1" applyFill="1" applyBorder="1" applyAlignment="1" applyProtection="1">
      <alignment vertical="center"/>
      <protection/>
    </xf>
    <xf numFmtId="43" fontId="34" fillId="5" borderId="40" xfId="24" applyFont="1" applyFill="1" applyBorder="1" applyAlignment="1" applyProtection="1">
      <alignment vertical="center"/>
      <protection/>
    </xf>
    <xf numFmtId="0" fontId="20" fillId="5" borderId="50" xfId="33" applyFont="1" applyFill="1" applyBorder="1">
      <alignment/>
      <protection/>
    </xf>
    <xf numFmtId="43" fontId="29" fillId="5" borderId="40" xfId="24" applyFont="1" applyFill="1" applyBorder="1" applyAlignment="1" applyProtection="1">
      <alignment vertical="center"/>
      <protection/>
    </xf>
    <xf numFmtId="4" fontId="23" fillId="5" borderId="51" xfId="33" applyNumberFormat="1" applyFont="1" applyFill="1" applyBorder="1">
      <alignment/>
      <protection/>
    </xf>
    <xf numFmtId="4" fontId="20" fillId="5" borderId="51" xfId="33" applyNumberFormat="1" applyFont="1" applyFill="1" applyBorder="1">
      <alignment/>
      <protection/>
    </xf>
    <xf numFmtId="4" fontId="20" fillId="5" borderId="6" xfId="33" applyNumberFormat="1" applyFont="1" applyFill="1" applyBorder="1">
      <alignment/>
      <protection/>
    </xf>
    <xf numFmtId="4" fontId="20" fillId="5" borderId="0" xfId="33" applyNumberFormat="1" applyFont="1" applyFill="1">
      <alignment/>
      <protection/>
    </xf>
    <xf numFmtId="4" fontId="20" fillId="5" borderId="6" xfId="33" applyNumberFormat="1" applyFont="1" applyFill="1" applyBorder="1" applyAlignment="1">
      <alignment horizontal="center"/>
      <protection/>
    </xf>
    <xf numFmtId="0" fontId="23" fillId="8" borderId="52" xfId="33" applyFont="1" applyFill="1" applyBorder="1" applyAlignment="1">
      <alignment horizontal="center" vertical="center" wrapText="1"/>
      <protection/>
    </xf>
    <xf numFmtId="0" fontId="23" fillId="13" borderId="52" xfId="33" applyFont="1" applyFill="1" applyBorder="1" applyAlignment="1">
      <alignment horizontal="center" vertical="center" wrapText="1"/>
      <protection/>
    </xf>
    <xf numFmtId="43" fontId="29" fillId="5" borderId="39" xfId="24" applyFont="1" applyFill="1" applyBorder="1" applyAlignment="1" applyProtection="1">
      <alignment vertical="center"/>
      <protection/>
    </xf>
    <xf numFmtId="43" fontId="29" fillId="5" borderId="45" xfId="24" applyFont="1" applyFill="1" applyBorder="1" applyAlignment="1" applyProtection="1">
      <alignment vertical="center"/>
      <protection/>
    </xf>
    <xf numFmtId="43" fontId="29" fillId="5" borderId="53" xfId="24" applyFont="1" applyFill="1" applyBorder="1" applyAlignment="1" applyProtection="1">
      <alignment vertical="center"/>
      <protection/>
    </xf>
    <xf numFmtId="4" fontId="20" fillId="5" borderId="53" xfId="33" applyNumberFormat="1" applyFont="1" applyFill="1" applyBorder="1">
      <alignment/>
      <protection/>
    </xf>
    <xf numFmtId="4" fontId="20" fillId="5" borderId="54" xfId="33" applyNumberFormat="1" applyFont="1" applyFill="1" applyBorder="1">
      <alignment/>
      <protection/>
    </xf>
    <xf numFmtId="0" fontId="23" fillId="10" borderId="55" xfId="33" applyFont="1" applyFill="1" applyBorder="1" applyAlignment="1">
      <alignment horizontal="center" vertical="center"/>
      <protection/>
    </xf>
    <xf numFmtId="0" fontId="23" fillId="10" borderId="56" xfId="33" applyFont="1" applyFill="1" applyBorder="1">
      <alignment/>
      <protection/>
    </xf>
    <xf numFmtId="4" fontId="20" fillId="5" borderId="11" xfId="33" applyNumberFormat="1" applyFont="1" applyFill="1" applyBorder="1">
      <alignment/>
      <protection/>
    </xf>
    <xf numFmtId="164" fontId="29" fillId="0" borderId="1" xfId="24" applyNumberFormat="1" applyFont="1" applyFill="1" applyBorder="1" applyProtection="1">
      <protection locked="0"/>
    </xf>
    <xf numFmtId="43" fontId="29" fillId="2" borderId="0" xfId="24" applyFont="1" applyFill="1" applyBorder="1" applyAlignment="1" applyProtection="1">
      <alignment horizontal="left"/>
      <protection/>
    </xf>
    <xf numFmtId="0" fontId="23" fillId="5" borderId="14" xfId="33" applyFont="1" applyFill="1" applyBorder="1" applyAlignment="1">
      <alignment vertical="center"/>
      <protection/>
    </xf>
    <xf numFmtId="0" fontId="23" fillId="9" borderId="22" xfId="33" applyFont="1" applyFill="1" applyBorder="1" applyAlignment="1">
      <alignment horizontal="center" vertical="center"/>
      <protection/>
    </xf>
    <xf numFmtId="43" fontId="29" fillId="2" borderId="12" xfId="24" applyFont="1" applyFill="1" applyBorder="1" applyAlignment="1" applyProtection="1">
      <alignment horizontal="left"/>
      <protection/>
    </xf>
    <xf numFmtId="0" fontId="20" fillId="13" borderId="13" xfId="33" applyFont="1" applyFill="1" applyBorder="1">
      <alignment/>
      <protection/>
    </xf>
    <xf numFmtId="0" fontId="20" fillId="13" borderId="14" xfId="33" applyFont="1" applyFill="1" applyBorder="1">
      <alignment/>
      <protection/>
    </xf>
    <xf numFmtId="0" fontId="20" fillId="13" borderId="15" xfId="33" applyFont="1" applyFill="1" applyBorder="1">
      <alignment/>
      <protection/>
    </xf>
    <xf numFmtId="172" fontId="20" fillId="13" borderId="19" xfId="33" applyNumberFormat="1" applyFont="1" applyFill="1" applyBorder="1" applyAlignment="1">
      <alignment horizontal="center"/>
      <protection/>
    </xf>
    <xf numFmtId="0" fontId="20" fillId="13" borderId="6" xfId="33" applyFont="1" applyFill="1" applyBorder="1">
      <alignment/>
      <protection/>
    </xf>
    <xf numFmtId="173" fontId="20" fillId="13" borderId="0" xfId="33" applyNumberFormat="1" applyFont="1" applyFill="1" applyAlignment="1">
      <alignment horizontal="center"/>
      <protection/>
    </xf>
    <xf numFmtId="0" fontId="20" fillId="13" borderId="16" xfId="33" applyFont="1" applyFill="1" applyBorder="1">
      <alignment/>
      <protection/>
    </xf>
    <xf numFmtId="0" fontId="20" fillId="13" borderId="11" xfId="33" applyFont="1" applyFill="1" applyBorder="1">
      <alignment/>
      <protection/>
    </xf>
    <xf numFmtId="0" fontId="20" fillId="13" borderId="17" xfId="33" applyFont="1" applyFill="1" applyBorder="1">
      <alignment/>
      <protection/>
    </xf>
    <xf numFmtId="0" fontId="23" fillId="4" borderId="57" xfId="33" applyFont="1" applyFill="1" applyBorder="1" applyAlignment="1">
      <alignment horizontal="left"/>
      <protection/>
    </xf>
    <xf numFmtId="0" fontId="23" fillId="4" borderId="17" xfId="33" applyFont="1" applyFill="1" applyBorder="1" applyAlignment="1">
      <alignment horizontal="left"/>
      <protection/>
    </xf>
    <xf numFmtId="173" fontId="23" fillId="9" borderId="30" xfId="24" applyNumberFormat="1" applyFont="1" applyFill="1" applyBorder="1" applyAlignment="1">
      <alignment horizontal="right" vertical="center"/>
    </xf>
    <xf numFmtId="0" fontId="20" fillId="5" borderId="12" xfId="33" applyFont="1" applyFill="1" applyBorder="1">
      <alignment/>
      <protection/>
    </xf>
    <xf numFmtId="0" fontId="20" fillId="5" borderId="0" xfId="33" applyFont="1" applyFill="1">
      <alignment/>
      <protection/>
    </xf>
    <xf numFmtId="0" fontId="10" fillId="5" borderId="0" xfId="0" applyFont="1" applyFill="1" applyAlignment="1">
      <alignment horizontal="right" vertical="center"/>
    </xf>
    <xf numFmtId="0" fontId="20" fillId="5" borderId="19" xfId="33" applyFont="1" applyFill="1" applyBorder="1">
      <alignment/>
      <protection/>
    </xf>
    <xf numFmtId="0" fontId="10" fillId="5" borderId="19" xfId="0" applyFont="1" applyFill="1" applyBorder="1" applyAlignment="1">
      <alignment horizontal="right" vertical="center"/>
    </xf>
    <xf numFmtId="0" fontId="13" fillId="5" borderId="0" xfId="0" applyFont="1" applyFill="1" applyAlignment="1">
      <alignment horizontal="right" vertical="center"/>
    </xf>
    <xf numFmtId="0" fontId="20" fillId="5" borderId="6" xfId="33" applyFont="1" applyFill="1" applyBorder="1">
      <alignment/>
      <protection/>
    </xf>
    <xf numFmtId="172" fontId="23" fillId="5" borderId="0" xfId="33" applyNumberFormat="1" applyFont="1" applyFill="1" applyAlignment="1">
      <alignment horizontal="right" vertical="center"/>
      <protection/>
    </xf>
    <xf numFmtId="0" fontId="20" fillId="5" borderId="0" xfId="33" applyFont="1" applyFill="1" applyAlignment="1">
      <alignment horizontal="right" vertical="center"/>
      <protection/>
    </xf>
    <xf numFmtId="0" fontId="20" fillId="10" borderId="19" xfId="33" applyFont="1" applyFill="1" applyBorder="1">
      <alignment/>
      <protection/>
    </xf>
    <xf numFmtId="0" fontId="20" fillId="10" borderId="58" xfId="33" applyFont="1" applyFill="1" applyBorder="1">
      <alignment/>
      <protection/>
    </xf>
    <xf numFmtId="0" fontId="14" fillId="10" borderId="0" xfId="33" applyFont="1" applyFill="1" applyAlignment="1">
      <alignment horizontal="right"/>
      <protection/>
    </xf>
    <xf numFmtId="172" fontId="25" fillId="13" borderId="30" xfId="33" applyNumberFormat="1" applyFont="1" applyFill="1" applyBorder="1" applyAlignment="1">
      <alignment horizontal="center" vertical="center"/>
      <protection/>
    </xf>
    <xf numFmtId="172" fontId="25" fillId="8" borderId="30" xfId="33" applyNumberFormat="1" applyFont="1" applyFill="1" applyBorder="1" applyAlignment="1">
      <alignment horizontal="center" vertical="center"/>
      <protection/>
    </xf>
    <xf numFmtId="0" fontId="2" fillId="13" borderId="0" xfId="33" applyFill="1">
      <alignment/>
      <protection/>
    </xf>
    <xf numFmtId="170" fontId="10" fillId="0" borderId="0" xfId="0" applyNumberFormat="1" applyFont="1" applyAlignment="1">
      <alignment horizontal="left" vertical="top"/>
    </xf>
    <xf numFmtId="0" fontId="11" fillId="0" borderId="0" xfId="26" applyFont="1" applyAlignment="1">
      <alignment vertical="center"/>
      <protection/>
    </xf>
    <xf numFmtId="0" fontId="38" fillId="0" borderId="0" xfId="32" applyFont="1">
      <alignment/>
      <protection/>
    </xf>
    <xf numFmtId="4" fontId="38" fillId="0" borderId="0" xfId="32" applyNumberFormat="1" applyFont="1">
      <alignment/>
      <protection/>
    </xf>
    <xf numFmtId="3" fontId="38" fillId="0" borderId="0" xfId="32" applyNumberFormat="1" applyFont="1" applyProtection="1">
      <alignment/>
      <protection locked="0"/>
    </xf>
    <xf numFmtId="14" fontId="38" fillId="0" borderId="0" xfId="26" applyNumberFormat="1" applyFont="1" applyAlignment="1">
      <alignment vertical="center"/>
      <protection/>
    </xf>
    <xf numFmtId="14" fontId="9" fillId="0" borderId="0" xfId="0" applyNumberFormat="1" applyFont="1" applyAlignment="1" applyProtection="1">
      <alignment horizontal="center" vertical="top"/>
      <protection locked="0"/>
    </xf>
    <xf numFmtId="0" fontId="39" fillId="0" borderId="12" xfId="33" applyFont="1" applyBorder="1">
      <alignment/>
      <protection/>
    </xf>
    <xf numFmtId="0" fontId="39" fillId="0" borderId="6" xfId="33" applyFont="1" applyBorder="1">
      <alignment/>
      <protection/>
    </xf>
    <xf numFmtId="0" fontId="20" fillId="4" borderId="59" xfId="33" applyFont="1" applyFill="1" applyBorder="1" applyAlignment="1">
      <alignment horizontal="left"/>
      <protection/>
    </xf>
    <xf numFmtId="0" fontId="20" fillId="4" borderId="60" xfId="33" applyFont="1" applyFill="1" applyBorder="1" applyAlignment="1">
      <alignment horizontal="left"/>
      <protection/>
    </xf>
    <xf numFmtId="4" fontId="23" fillId="4" borderId="61" xfId="33" applyNumberFormat="1" applyFont="1" applyFill="1" applyBorder="1" applyAlignment="1">
      <alignment horizontal="left"/>
      <protection/>
    </xf>
    <xf numFmtId="4" fontId="23" fillId="4" borderId="62" xfId="33" applyNumberFormat="1" applyFont="1" applyFill="1" applyBorder="1" applyAlignment="1">
      <alignment horizontal="left"/>
      <protection/>
    </xf>
    <xf numFmtId="0" fontId="20" fillId="13" borderId="0" xfId="33" applyFont="1" applyFill="1" applyAlignment="1">
      <alignment horizontal="center" vertical="center"/>
      <protection/>
    </xf>
    <xf numFmtId="4" fontId="29" fillId="4" borderId="41" xfId="33" applyNumberFormat="1" applyFont="1" applyFill="1" applyBorder="1" applyAlignment="1">
      <alignment horizontal="left" vertical="center"/>
      <protection/>
    </xf>
    <xf numFmtId="4" fontId="29" fillId="4" borderId="0" xfId="33" applyNumberFormat="1" applyFont="1" applyFill="1" applyAlignment="1">
      <alignment horizontal="left" vertical="center"/>
      <protection/>
    </xf>
    <xf numFmtId="4" fontId="29" fillId="4" borderId="6" xfId="33" applyNumberFormat="1" applyFont="1" applyFill="1" applyBorder="1" applyAlignment="1">
      <alignment horizontal="left" vertical="center"/>
      <protection/>
    </xf>
    <xf numFmtId="43" fontId="17" fillId="0" borderId="38" xfId="35" applyFont="1" applyFill="1" applyBorder="1" applyAlignment="1" applyProtection="1">
      <alignment horizontal="right"/>
      <protection locked="0"/>
    </xf>
    <xf numFmtId="43" fontId="17" fillId="0" borderId="63" xfId="35" applyFont="1" applyFill="1" applyBorder="1" applyAlignment="1" applyProtection="1">
      <alignment horizontal="right"/>
      <protection locked="0"/>
    </xf>
    <xf numFmtId="4" fontId="23" fillId="4" borderId="33" xfId="33" applyNumberFormat="1" applyFont="1" applyFill="1" applyBorder="1" applyAlignment="1">
      <alignment horizontal="left"/>
      <protection/>
    </xf>
    <xf numFmtId="4" fontId="23" fillId="4" borderId="64" xfId="33" applyNumberFormat="1" applyFont="1" applyFill="1" applyBorder="1" applyAlignment="1">
      <alignment horizontal="left"/>
      <protection/>
    </xf>
    <xf numFmtId="4" fontId="29" fillId="14" borderId="2" xfId="33" applyNumberFormat="1" applyFont="1" applyFill="1" applyBorder="1" applyAlignment="1">
      <alignment horizontal="center"/>
      <protection/>
    </xf>
    <xf numFmtId="4" fontId="29" fillId="14" borderId="63" xfId="33" applyNumberFormat="1" applyFont="1" applyFill="1" applyBorder="1" applyAlignment="1">
      <alignment horizontal="center"/>
      <protection/>
    </xf>
    <xf numFmtId="4" fontId="29" fillId="4" borderId="35" xfId="33" applyNumberFormat="1" applyFont="1" applyFill="1" applyBorder="1" applyAlignment="1">
      <alignment horizontal="center"/>
      <protection/>
    </xf>
    <xf numFmtId="4" fontId="29" fillId="4" borderId="58" xfId="33" applyNumberFormat="1" applyFont="1" applyFill="1" applyBorder="1" applyAlignment="1">
      <alignment horizontal="center"/>
      <protection/>
    </xf>
    <xf numFmtId="4" fontId="23" fillId="4" borderId="5" xfId="33" applyNumberFormat="1" applyFont="1" applyFill="1" applyBorder="1" applyAlignment="1">
      <alignment horizontal="left"/>
      <protection/>
    </xf>
    <xf numFmtId="4" fontId="23" fillId="4" borderId="7" xfId="33" applyNumberFormat="1" applyFont="1" applyFill="1" applyBorder="1" applyAlignment="1">
      <alignment horizontal="left"/>
      <protection/>
    </xf>
    <xf numFmtId="0" fontId="11" fillId="11" borderId="36" xfId="0" applyFont="1" applyFill="1" applyBorder="1" applyAlignment="1" applyProtection="1">
      <alignment horizontal="left" vertical="top" wrapText="1"/>
      <protection locked="0"/>
    </xf>
    <xf numFmtId="0" fontId="11" fillId="11" borderId="58" xfId="0" applyFont="1" applyFill="1" applyBorder="1" applyAlignment="1" applyProtection="1">
      <alignment horizontal="left" vertical="top" wrapText="1"/>
      <protection locked="0"/>
    </xf>
    <xf numFmtId="4" fontId="36" fillId="0" borderId="13" xfId="33" applyNumberFormat="1" applyFont="1" applyBorder="1" applyAlignment="1" applyProtection="1">
      <alignment horizontal="left" vertical="top" wrapText="1"/>
      <protection locked="0"/>
    </xf>
    <xf numFmtId="4" fontId="36" fillId="0" borderId="14" xfId="33" applyNumberFormat="1" applyFont="1" applyBorder="1" applyAlignment="1" applyProtection="1">
      <alignment horizontal="left" vertical="top" wrapText="1"/>
      <protection locked="0"/>
    </xf>
    <xf numFmtId="4" fontId="36" fillId="0" borderId="15" xfId="33" applyNumberFormat="1" applyFont="1" applyBorder="1" applyAlignment="1" applyProtection="1">
      <alignment horizontal="left" vertical="top" wrapText="1"/>
      <protection locked="0"/>
    </xf>
    <xf numFmtId="4" fontId="36" fillId="0" borderId="12" xfId="33" applyNumberFormat="1" applyFont="1" applyBorder="1" applyAlignment="1" applyProtection="1">
      <alignment horizontal="left" vertical="top" wrapText="1"/>
      <protection locked="0"/>
    </xf>
    <xf numFmtId="4" fontId="36" fillId="0" borderId="0" xfId="33" applyNumberFormat="1" applyFont="1" applyAlignment="1" applyProtection="1">
      <alignment horizontal="left" vertical="top" wrapText="1"/>
      <protection locked="0"/>
    </xf>
    <xf numFmtId="4" fontId="36" fillId="0" borderId="6" xfId="33" applyNumberFormat="1" applyFont="1" applyBorder="1" applyAlignment="1" applyProtection="1">
      <alignment horizontal="left" vertical="top" wrapText="1"/>
      <protection locked="0"/>
    </xf>
    <xf numFmtId="0" fontId="23" fillId="10" borderId="33" xfId="33" applyFont="1" applyFill="1" applyBorder="1" applyAlignment="1">
      <alignment horizontal="left"/>
      <protection/>
    </xf>
    <xf numFmtId="0" fontId="23" fillId="10" borderId="34" xfId="33" applyFont="1" applyFill="1" applyBorder="1" applyAlignment="1">
      <alignment horizontal="left"/>
      <protection/>
    </xf>
    <xf numFmtId="0" fontId="23" fillId="10" borderId="23" xfId="33" applyFont="1" applyFill="1" applyBorder="1" applyAlignment="1">
      <alignment horizontal="left"/>
      <protection/>
    </xf>
    <xf numFmtId="0" fontId="14" fillId="8" borderId="12" xfId="33" applyFont="1" applyFill="1" applyBorder="1" applyAlignment="1">
      <alignment horizontal="right" vertical="center"/>
      <protection/>
    </xf>
    <xf numFmtId="0" fontId="14" fillId="8" borderId="0" xfId="33" applyFont="1" applyFill="1" applyAlignment="1">
      <alignment horizontal="right" vertical="center"/>
      <protection/>
    </xf>
    <xf numFmtId="4" fontId="23" fillId="4" borderId="16" xfId="33" applyNumberFormat="1" applyFont="1" applyFill="1" applyBorder="1" applyAlignment="1">
      <alignment horizontal="left"/>
      <protection/>
    </xf>
    <xf numFmtId="4" fontId="23" fillId="4" borderId="17" xfId="33" applyNumberFormat="1" applyFont="1" applyFill="1" applyBorder="1" applyAlignment="1">
      <alignment horizontal="left"/>
      <protection/>
    </xf>
    <xf numFmtId="4" fontId="29" fillId="9" borderId="16" xfId="33" applyNumberFormat="1" applyFont="1" applyFill="1" applyBorder="1" applyAlignment="1">
      <alignment horizontal="center"/>
      <protection/>
    </xf>
    <xf numFmtId="4" fontId="29" fillId="9" borderId="17" xfId="33" applyNumberFormat="1" applyFont="1" applyFill="1" applyBorder="1" applyAlignment="1">
      <alignment horizontal="center"/>
      <protection/>
    </xf>
    <xf numFmtId="43" fontId="29" fillId="2" borderId="8" xfId="24" applyFont="1" applyFill="1" applyBorder="1" applyAlignment="1" applyProtection="1">
      <alignment horizontal="left"/>
      <protection/>
    </xf>
    <xf numFmtId="43" fontId="29" fillId="2" borderId="3" xfId="24" applyFont="1" applyFill="1" applyBorder="1" applyAlignment="1" applyProtection="1">
      <alignment horizontal="left"/>
      <protection/>
    </xf>
    <xf numFmtId="0" fontId="11" fillId="11" borderId="57" xfId="0" applyFont="1" applyFill="1" applyBorder="1" applyAlignment="1" applyProtection="1">
      <alignment horizontal="left" vertical="top" wrapText="1"/>
      <protection locked="0"/>
    </xf>
    <xf numFmtId="0" fontId="11" fillId="11" borderId="17" xfId="0" applyFont="1" applyFill="1" applyBorder="1" applyAlignment="1" applyProtection="1">
      <alignment horizontal="left" vertical="top" wrapText="1"/>
      <protection locked="0"/>
    </xf>
    <xf numFmtId="0" fontId="20" fillId="8" borderId="0" xfId="33" applyFont="1" applyFill="1" applyAlignment="1">
      <alignment horizontal="center" vertical="center"/>
      <protection/>
    </xf>
    <xf numFmtId="0" fontId="20" fillId="13" borderId="12" xfId="33" applyFont="1" applyFill="1" applyBorder="1" applyAlignment="1">
      <alignment horizontal="right" vertical="center"/>
      <protection/>
    </xf>
    <xf numFmtId="0" fontId="20" fillId="5" borderId="18" xfId="33" applyFont="1" applyFill="1" applyBorder="1" applyAlignment="1">
      <alignment horizontal="left"/>
      <protection/>
    </xf>
    <xf numFmtId="0" fontId="20" fillId="5" borderId="1" xfId="33" applyFont="1" applyFill="1" applyBorder="1" applyAlignment="1">
      <alignment horizontal="left"/>
      <protection/>
    </xf>
    <xf numFmtId="4" fontId="29" fillId="14" borderId="5" xfId="33" applyNumberFormat="1" applyFont="1" applyFill="1" applyBorder="1" applyAlignment="1">
      <alignment horizontal="center"/>
      <protection/>
    </xf>
    <xf numFmtId="4" fontId="29" fillId="14" borderId="7" xfId="33" applyNumberFormat="1" applyFont="1" applyFill="1" applyBorder="1" applyAlignment="1">
      <alignment horizontal="center"/>
      <protection/>
    </xf>
    <xf numFmtId="0" fontId="20" fillId="5" borderId="50" xfId="33" applyFont="1" applyFill="1" applyBorder="1" applyAlignment="1">
      <alignment horizontal="left"/>
      <protection/>
    </xf>
    <xf numFmtId="0" fontId="20" fillId="5" borderId="26" xfId="33" applyFont="1" applyFill="1" applyBorder="1" applyAlignment="1">
      <alignment horizontal="left"/>
      <protection/>
    </xf>
    <xf numFmtId="0" fontId="20" fillId="4" borderId="33" xfId="33" applyFont="1" applyFill="1" applyBorder="1" applyAlignment="1">
      <alignment horizontal="left"/>
      <protection/>
    </xf>
    <xf numFmtId="0" fontId="20" fillId="4" borderId="34" xfId="33" applyFont="1" applyFill="1" applyBorder="1" applyAlignment="1">
      <alignment horizontal="left"/>
      <protection/>
    </xf>
    <xf numFmtId="0" fontId="20" fillId="4" borderId="23" xfId="33" applyFont="1" applyFill="1" applyBorder="1" applyAlignment="1">
      <alignment horizontal="left"/>
      <protection/>
    </xf>
    <xf numFmtId="43" fontId="17" fillId="0" borderId="65" xfId="35" applyFont="1" applyFill="1" applyBorder="1" applyAlignment="1" applyProtection="1">
      <alignment horizontal="right"/>
      <protection locked="0"/>
    </xf>
    <xf numFmtId="43" fontId="17" fillId="0" borderId="64" xfId="35" applyFont="1" applyFill="1" applyBorder="1" applyAlignment="1" applyProtection="1">
      <alignment horizontal="right"/>
      <protection locked="0"/>
    </xf>
    <xf numFmtId="4" fontId="16" fillId="9" borderId="41" xfId="26" applyNumberFormat="1" applyFont="1" applyFill="1" applyBorder="1" applyAlignment="1">
      <alignment horizontal="center" vertical="center" wrapText="1"/>
      <protection/>
    </xf>
    <xf numFmtId="4" fontId="16" fillId="9" borderId="6" xfId="26" applyNumberFormat="1" applyFont="1" applyFill="1" applyBorder="1" applyAlignment="1">
      <alignment horizontal="center" vertical="center" wrapText="1"/>
      <protection/>
    </xf>
    <xf numFmtId="0" fontId="27" fillId="0" borderId="0" xfId="32" applyFont="1" applyAlignment="1">
      <alignment horizontal="center" vertical="center"/>
      <protection/>
    </xf>
    <xf numFmtId="4" fontId="16" fillId="5" borderId="65" xfId="26" applyNumberFormat="1" applyFont="1" applyFill="1" applyBorder="1" applyAlignment="1">
      <alignment horizontal="left" vertical="center"/>
      <protection/>
    </xf>
    <xf numFmtId="4" fontId="16" fillId="5" borderId="64" xfId="26" applyNumberFormat="1" applyFont="1" applyFill="1" applyBorder="1" applyAlignment="1">
      <alignment horizontal="left" vertical="center"/>
      <protection/>
    </xf>
    <xf numFmtId="0" fontId="23" fillId="10" borderId="45" xfId="33" applyFont="1" applyFill="1" applyBorder="1" applyAlignment="1">
      <alignment horizontal="left" vertical="center"/>
      <protection/>
    </xf>
    <xf numFmtId="0" fontId="23" fillId="10" borderId="53" xfId="33" applyFont="1" applyFill="1" applyBorder="1" applyAlignment="1">
      <alignment horizontal="left" vertical="center"/>
      <protection/>
    </xf>
    <xf numFmtId="0" fontId="23" fillId="10" borderId="46" xfId="33" applyFont="1" applyFill="1" applyBorder="1" applyAlignment="1">
      <alignment horizontal="left" vertical="center"/>
      <protection/>
    </xf>
    <xf numFmtId="173" fontId="29" fillId="8" borderId="66" xfId="24" applyNumberFormat="1" applyFont="1" applyFill="1" applyBorder="1" applyAlignment="1">
      <alignment horizontal="right" vertical="center"/>
    </xf>
    <xf numFmtId="173" fontId="29" fillId="8" borderId="15" xfId="24" applyNumberFormat="1" applyFont="1" applyFill="1" applyBorder="1" applyAlignment="1">
      <alignment horizontal="right" vertical="center"/>
    </xf>
    <xf numFmtId="0" fontId="23" fillId="4" borderId="2" xfId="33" applyFont="1" applyFill="1" applyBorder="1" applyAlignment="1">
      <alignment horizontal="left" vertical="center" wrapText="1"/>
      <protection/>
    </xf>
    <xf numFmtId="0" fontId="23" fillId="4" borderId="59" xfId="33" applyFont="1" applyFill="1" applyBorder="1" applyAlignment="1">
      <alignment horizontal="left" vertical="center" wrapText="1"/>
      <protection/>
    </xf>
    <xf numFmtId="0" fontId="23" fillId="4" borderId="63" xfId="33" applyFont="1" applyFill="1" applyBorder="1" applyAlignment="1">
      <alignment horizontal="left" vertical="center" wrapText="1"/>
      <protection/>
    </xf>
    <xf numFmtId="0" fontId="23" fillId="10" borderId="45" xfId="33" applyFont="1" applyFill="1" applyBorder="1" applyAlignment="1">
      <alignment horizontal="center" vertical="center" wrapText="1"/>
      <protection/>
    </xf>
    <xf numFmtId="0" fontId="23" fillId="10" borderId="53" xfId="33" applyFont="1" applyFill="1" applyBorder="1" applyAlignment="1">
      <alignment horizontal="center" vertical="center" wrapText="1"/>
      <protection/>
    </xf>
    <xf numFmtId="0" fontId="23" fillId="4" borderId="33" xfId="33" applyFont="1" applyFill="1" applyBorder="1" applyAlignment="1">
      <alignment horizontal="left" vertical="center"/>
      <protection/>
    </xf>
    <xf numFmtId="0" fontId="23" fillId="4" borderId="34" xfId="33" applyFont="1" applyFill="1" applyBorder="1" applyAlignment="1">
      <alignment horizontal="left" vertical="center"/>
      <protection/>
    </xf>
    <xf numFmtId="0" fontId="23" fillId="4" borderId="23" xfId="33" applyFont="1" applyFill="1" applyBorder="1" applyAlignment="1">
      <alignment horizontal="left" vertical="center"/>
      <protection/>
    </xf>
    <xf numFmtId="0" fontId="23" fillId="10" borderId="56" xfId="33" applyFont="1" applyFill="1" applyBorder="1" applyAlignment="1">
      <alignment horizontal="left"/>
      <protection/>
    </xf>
    <xf numFmtId="0" fontId="23" fillId="10" borderId="42" xfId="33" applyFont="1" applyFill="1" applyBorder="1" applyAlignment="1">
      <alignment horizontal="left"/>
      <protection/>
    </xf>
    <xf numFmtId="0" fontId="23" fillId="4" borderId="16" xfId="33" applyFont="1" applyFill="1" applyBorder="1" applyAlignment="1">
      <alignment horizontal="left"/>
      <protection/>
    </xf>
    <xf numFmtId="0" fontId="23" fillId="4" borderId="11" xfId="33" applyFont="1" applyFill="1" applyBorder="1" applyAlignment="1">
      <alignment horizontal="left"/>
      <protection/>
    </xf>
    <xf numFmtId="0" fontId="23" fillId="4" borderId="67" xfId="33" applyFont="1" applyFill="1" applyBorder="1" applyAlignment="1">
      <alignment horizontal="left"/>
      <protection/>
    </xf>
    <xf numFmtId="0" fontId="16" fillId="9" borderId="68" xfId="32" applyFont="1" applyFill="1" applyBorder="1" applyAlignment="1">
      <alignment horizontal="center" vertical="center" wrapText="1"/>
      <protection/>
    </xf>
    <xf numFmtId="0" fontId="16" fillId="9" borderId="69" xfId="32" applyFont="1" applyFill="1" applyBorder="1" applyAlignment="1">
      <alignment horizontal="center" vertical="center" wrapText="1"/>
      <protection/>
    </xf>
    <xf numFmtId="0" fontId="20" fillId="5" borderId="49" xfId="33" applyFont="1" applyFill="1" applyBorder="1" applyAlignment="1">
      <alignment horizontal="left"/>
      <protection/>
    </xf>
    <xf numFmtId="0" fontId="20" fillId="5" borderId="20" xfId="33" applyFont="1" applyFill="1" applyBorder="1" applyAlignment="1">
      <alignment horizontal="left"/>
      <protection/>
    </xf>
    <xf numFmtId="0" fontId="11" fillId="11" borderId="70" xfId="0" applyFont="1" applyFill="1" applyBorder="1" applyAlignment="1" applyProtection="1">
      <alignment horizontal="left" vertical="top" wrapText="1"/>
      <protection locked="0"/>
    </xf>
    <xf numFmtId="0" fontId="11" fillId="11" borderId="71" xfId="0" applyFont="1" applyFill="1" applyBorder="1" applyAlignment="1" applyProtection="1">
      <alignment horizontal="left" vertical="top" wrapText="1"/>
      <protection locked="0"/>
    </xf>
    <xf numFmtId="0" fontId="16" fillId="9" borderId="61" xfId="32" applyFont="1" applyFill="1" applyBorder="1" applyAlignment="1">
      <alignment horizontal="center" vertical="center" wrapText="1"/>
      <protection/>
    </xf>
    <xf numFmtId="0" fontId="16" fillId="9" borderId="12" xfId="32" applyFont="1" applyFill="1" applyBorder="1" applyAlignment="1">
      <alignment horizontal="center" vertical="center" wrapText="1"/>
      <protection/>
    </xf>
    <xf numFmtId="0" fontId="16" fillId="9" borderId="26" xfId="32" applyFont="1" applyFill="1" applyBorder="1" applyAlignment="1">
      <alignment horizontal="center" vertical="center" wrapText="1"/>
      <protection/>
    </xf>
    <xf numFmtId="0" fontId="16" fillId="9" borderId="43" xfId="32" applyFont="1" applyFill="1" applyBorder="1" applyAlignment="1">
      <alignment horizontal="center" vertical="center" wrapText="1"/>
      <protection/>
    </xf>
    <xf numFmtId="0" fontId="16" fillId="12" borderId="26" xfId="32" applyFont="1" applyFill="1" applyBorder="1" applyAlignment="1">
      <alignment horizontal="center" vertical="center" wrapText="1"/>
      <protection/>
    </xf>
    <xf numFmtId="0" fontId="16" fillId="12" borderId="43" xfId="32" applyFont="1" applyFill="1" applyBorder="1" applyAlignment="1">
      <alignment horizontal="center" vertical="center" wrapText="1"/>
      <protection/>
    </xf>
    <xf numFmtId="0" fontId="10" fillId="11" borderId="13" xfId="32" applyFont="1" applyFill="1" applyBorder="1" applyAlignment="1">
      <alignment horizontal="center" vertical="center" wrapText="1"/>
      <protection/>
    </xf>
    <xf numFmtId="0" fontId="10" fillId="11" borderId="14" xfId="32" applyFont="1" applyFill="1" applyBorder="1" applyAlignment="1">
      <alignment horizontal="center" vertical="center" wrapText="1"/>
      <protection/>
    </xf>
    <xf numFmtId="0" fontId="10" fillId="11" borderId="15" xfId="32" applyFont="1" applyFill="1" applyBorder="1" applyAlignment="1">
      <alignment horizontal="center" vertical="center" wrapText="1"/>
      <protection/>
    </xf>
    <xf numFmtId="0" fontId="10" fillId="11" borderId="12" xfId="32" applyFont="1" applyFill="1" applyBorder="1" applyAlignment="1">
      <alignment horizontal="center" vertical="center" wrapText="1"/>
      <protection/>
    </xf>
    <xf numFmtId="0" fontId="10" fillId="11" borderId="0" xfId="32" applyFont="1" applyFill="1" applyAlignment="1">
      <alignment horizontal="center" vertical="center" wrapText="1"/>
      <protection/>
    </xf>
    <xf numFmtId="0" fontId="10" fillId="11" borderId="6" xfId="32" applyFont="1" applyFill="1" applyBorder="1" applyAlignment="1">
      <alignment horizontal="center" vertical="center" wrapText="1"/>
      <protection/>
    </xf>
    <xf numFmtId="0" fontId="10" fillId="11" borderId="16" xfId="32" applyFont="1" applyFill="1" applyBorder="1" applyAlignment="1">
      <alignment horizontal="center" vertical="center" wrapText="1"/>
      <protection/>
    </xf>
    <xf numFmtId="0" fontId="10" fillId="11" borderId="11" xfId="32" applyFont="1" applyFill="1" applyBorder="1" applyAlignment="1">
      <alignment horizontal="center" vertical="center" wrapText="1"/>
      <protection/>
    </xf>
    <xf numFmtId="0" fontId="10" fillId="11" borderId="17" xfId="32" applyFont="1" applyFill="1" applyBorder="1" applyAlignment="1">
      <alignment horizontal="center" vertical="center" wrapText="1"/>
      <protection/>
    </xf>
    <xf numFmtId="171" fontId="14" fillId="0" borderId="0" xfId="34" applyNumberFormat="1" applyFont="1" applyFill="1" applyBorder="1" applyAlignment="1" applyProtection="1">
      <alignment horizontal="left"/>
      <protection locked="0"/>
    </xf>
    <xf numFmtId="0" fontId="20" fillId="6" borderId="0" xfId="33" applyFont="1" applyFill="1" applyAlignment="1">
      <alignment horizontal="center"/>
      <protection/>
    </xf>
    <xf numFmtId="0" fontId="8" fillId="6" borderId="0" xfId="0" applyFont="1" applyFill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9" fillId="0" borderId="0" xfId="34" applyNumberFormat="1" applyFont="1" applyFill="1" applyBorder="1" applyAlignment="1" applyProtection="1">
      <alignment horizontal="left" wrapText="1"/>
      <protection locked="0"/>
    </xf>
    <xf numFmtId="3" fontId="15" fillId="0" borderId="0" xfId="33" applyNumberFormat="1" applyFont="1" applyAlignment="1" applyProtection="1">
      <alignment horizontal="right"/>
      <protection locked="0"/>
    </xf>
    <xf numFmtId="14" fontId="9" fillId="0" borderId="0" xfId="0" applyNumberFormat="1" applyFont="1" applyAlignment="1">
      <alignment horizontal="right"/>
    </xf>
    <xf numFmtId="0" fontId="9" fillId="0" borderId="0" xfId="34" applyNumberFormat="1" applyFont="1" applyFill="1" applyBorder="1" applyAlignment="1" applyProtection="1">
      <alignment horizontal="left" wrapText="1"/>
      <protection/>
    </xf>
    <xf numFmtId="14" fontId="9" fillId="0" borderId="0" xfId="32" applyNumberFormat="1" applyFont="1" applyAlignment="1" applyProtection="1">
      <alignment horizontal="center" vertical="center"/>
      <protection locked="0"/>
    </xf>
    <xf numFmtId="0" fontId="10" fillId="0" borderId="11" xfId="35" applyNumberFormat="1" applyFont="1" applyFill="1" applyBorder="1" applyAlignment="1" applyProtection="1">
      <alignment horizontal="center"/>
      <protection/>
    </xf>
    <xf numFmtId="0" fontId="21" fillId="0" borderId="0" xfId="33" applyFont="1" applyAlignment="1">
      <alignment horizontal="center"/>
      <protection/>
    </xf>
    <xf numFmtId="0" fontId="26" fillId="0" borderId="0" xfId="33" applyFont="1" applyAlignment="1">
      <alignment horizontal="left"/>
      <protection/>
    </xf>
    <xf numFmtId="0" fontId="26" fillId="0" borderId="6" xfId="33" applyFont="1" applyBorder="1" applyAlignment="1">
      <alignment horizontal="left"/>
      <protection/>
    </xf>
  </cellXfs>
  <cellStyles count="62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Dezimal 2" xfId="20"/>
    <cellStyle name="Prozent" xfId="21"/>
    <cellStyle name="Standard 2" xfId="22"/>
    <cellStyle name="Währung" xfId="23"/>
    <cellStyle name="Komma" xfId="24"/>
    <cellStyle name="Standard 3" xfId="25"/>
    <cellStyle name="Standard 4" xfId="26"/>
    <cellStyle name="Dezimal 2 2" xfId="27"/>
    <cellStyle name="Standard 2 2" xfId="28"/>
    <cellStyle name="Standard 5" xfId="29"/>
    <cellStyle name="Dezimal 2 3" xfId="30"/>
    <cellStyle name="Dezimal 2 2 2" xfId="31"/>
    <cellStyle name="Standard 5 2" xfId="32"/>
    <cellStyle name="Standard 6" xfId="33"/>
    <cellStyle name="SchutzFormel" xfId="34"/>
    <cellStyle name="Komma 2" xfId="35"/>
    <cellStyle name="Komma 3" xfId="36"/>
    <cellStyle name="Standard 7" xfId="37"/>
    <cellStyle name="Currency 8" xfId="38"/>
    <cellStyle name="Currency [0] 3" xfId="39"/>
    <cellStyle name="Comma 8" xfId="40"/>
    <cellStyle name="Comma [0] 3" xfId="41"/>
    <cellStyle name="Komma 5" xfId="42"/>
    <cellStyle name="Normal 2" xfId="43"/>
    <cellStyle name="Standard 3 2" xfId="44"/>
    <cellStyle name="Prozent 2" xfId="45"/>
    <cellStyle name="Standard 2 2 2" xfId="46"/>
    <cellStyle name="Normal 4" xfId="47"/>
    <cellStyle name="Normal 3" xfId="48"/>
    <cellStyle name="Komma 2 4" xfId="49"/>
    <cellStyle name="Währung 2" xfId="50"/>
    <cellStyle name="Standard 6 2" xfId="51"/>
    <cellStyle name="Komma 2 2" xfId="52"/>
    <cellStyle name="SchutzFormel 2" xfId="53"/>
    <cellStyle name="Prozent 3" xfId="54"/>
    <cellStyle name="Currency 2" xfId="55"/>
    <cellStyle name="Currency [0] 2" xfId="56"/>
    <cellStyle name="Comma 2" xfId="57"/>
    <cellStyle name="Comma [0] 2" xfId="58"/>
    <cellStyle name="Dezimal 2 4" xfId="59"/>
    <cellStyle name="Komma 4" xfId="60"/>
    <cellStyle name="Comma 3" xfId="61"/>
    <cellStyle name="Dezimal 2 2 3" xfId="62"/>
    <cellStyle name="Dezimal 2 3 2" xfId="63"/>
    <cellStyle name="Dezimal 2 2 2 2" xfId="64"/>
    <cellStyle name="Currency 3" xfId="65"/>
    <cellStyle name="Komma 2 3" xfId="66"/>
    <cellStyle name="Komma 3 2" xfId="67"/>
    <cellStyle name="Comma 4" xfId="68"/>
    <cellStyle name="Currency 5" xfId="69"/>
    <cellStyle name="Currency 4" xfId="70"/>
    <cellStyle name="Currency 6" xfId="71"/>
    <cellStyle name="Comma 5" xfId="72"/>
    <cellStyle name="Comma 6" xfId="73"/>
    <cellStyle name="Currency 7" xfId="74"/>
    <cellStyle name="Comma 7" xfId="75"/>
  </cellStyles>
  <dxfs count="4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79986000061035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theme="2"/>
        </patternFill>
      </fill>
    </dxf>
    <dxf>
      <fill>
        <patternFill>
          <bgColor theme="9" tint="0.799860000610352"/>
        </patternFill>
      </fill>
    </dxf>
    <dxf>
      <fill>
        <patternFill>
          <bgColor rgb="FF00B0F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  <border>
        <left style="thin">
          <color auto="1"/>
        </left>
        <top style="thin">
          <color auto="1"/>
        </top>
      </border>
    </dxf>
    <dxf>
      <fill>
        <patternFill>
          <bgColor theme="0" tint="-0.1497099995613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/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externalLink" Target="externalLinks/externalLink1.xml" /></Relationships>
</file>

<file path=xl/ctrProps/ctrProp1.xml><?xml version="1.0" encoding="utf-8"?>
<formControlPr xmlns="http://schemas.microsoft.com/office/spreadsheetml/2009/9/main" objectType="Radio" lockText="1" noThreeD="1" fmlaLink="Y9"/>
</file>

<file path=xl/ctrProps/ctr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3.jpeg" /><Relationship Id="rId1" Type="http://schemas.openxmlformats.org/officeDocument/2006/relationships/image" Target="../media/image4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14</xdr:col>
      <xdr:colOff>140601</xdr:colOff>
      <xdr:row>0</xdr:row>
      <xdr:rowOff>130526</xdr:rowOff>
    </xdr:from>
    <xdr:to>
      <xdr:col>17</xdr:col>
      <xdr:colOff>85452</xdr:colOff>
      <xdr:row>3</xdr:row>
      <xdr:rowOff>81026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11772900" y="133350"/>
          <a:ext cx="1419225" cy="523875"/>
        </a:xfrm>
        <a:prstGeom prst="rect"/>
        <a:noFill/>
        <a:ln w="9525">
          <a:noFill/>
          <a:miter lim="800000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36</xdr:row>
          <xdr:rowOff>0</xdr:rowOff>
        </xdr:from>
        <xdr:to>
          <xdr:col>4</xdr:col>
          <xdr:colOff>323850</xdr:colOff>
          <xdr:row>37</xdr:row>
          <xdr:rowOff>28575</xdr:rowOff>
        </xdr:to>
        <xdr:sp>
          <xdr:nvSpPr>
            <xdr:cNvPr id="223237" name="Optionsfeld 1" hidden="1">
              <a:extLst>
                <a:ext uri="{63B3BB69-23CF-44E3-9099-C40C66FF867C}">
                  <a14:compatExt spid="_x0000_s223237"/>
                </a:ext>
                <a:ext uri="{FF2B5EF4-FFF2-40B4-BE49-F238E27FC236}">
                  <a16:creationId xmlns:a16="http://schemas.microsoft.com/office/drawing/2014/main" id="{00000000-0008-0000-0000-000005680300}"/>
                </a:ext>
              </a:extLst>
            </xdr:cNvPr>
            <xdr:cNvSpPr>
              <a:spLocks noRot="1"/>
            </xdr:cNvSpPr>
          </xdr:nvSpPr>
          <xdr:spPr>
            <a:xfrm>
              <a:off x="3686175" y="6943725"/>
              <a:ext cx="304800" cy="219075"/>
            </a:xfrm>
            <a:prstGeom prst="rect"/>
            <a:noFill/>
            <a:ln>
              <a:noFill/>
            </a:ln>
          </xdr:spPr>
          <xdr:txBody>
            <a:bodyPr lIns="27432" tIns="18288" rIns="0" bIns="18288" vertOverflow="clip" wrap="square" anchor="ctr" upright="1"/>
            <a:p>
              <a:pPr algn="l" rtl="0"/>
              <a:r>
                <a:rPr lang="de-AT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 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361950</xdr:colOff>
          <xdr:row>36</xdr:row>
          <xdr:rowOff>0</xdr:rowOff>
        </xdr:from>
        <xdr:to>
          <xdr:col>4</xdr:col>
          <xdr:colOff>933450</xdr:colOff>
          <xdr:row>37</xdr:row>
          <xdr:rowOff>28575</xdr:rowOff>
        </xdr:to>
        <xdr:sp>
          <xdr:nvSpPr>
            <xdr:cNvPr id="223238" name="Option Button 6" hidden="1">
              <a:extLst>
                <a:ext uri="{63B3BB69-23CF-44E3-9099-C40C66FF867C}">
                  <a14:compatExt spid="_x0000_s223238"/>
                </a:ext>
                <a:ext uri="{FF2B5EF4-FFF2-40B4-BE49-F238E27FC236}">
                  <a16:creationId xmlns:a16="http://schemas.microsoft.com/office/drawing/2014/main" id="{00000000-0008-0000-0000-000006680300}"/>
                </a:ext>
              </a:extLst>
            </xdr:cNvPr>
            <xdr:cNvSpPr>
              <a:spLocks noRot="1"/>
            </xdr:cNvSpPr>
          </xdr:nvSpPr>
          <xdr:spPr>
            <a:xfrm>
              <a:off x="4029075" y="6943725"/>
              <a:ext cx="571500" cy="219075"/>
            </a:xfrm>
            <a:prstGeom prst="rect"/>
            <a:noFill/>
            <a:ln>
              <a:noFill/>
            </a:ln>
          </xdr:spPr>
          <xdr:txBody>
            <a:bodyPr lIns="27432" tIns="18288" rIns="0" bIns="18288" vertOverflow="clip" wrap="square" anchor="ctr" upright="1"/>
            <a:p>
              <a:pPr algn="l" rtl="0"/>
              <a:r>
                <a:rPr lang="de-AT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  NEIN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114301</xdr:colOff>
      <xdr:row>0</xdr:row>
      <xdr:rowOff>123825</xdr:rowOff>
    </xdr:from>
    <xdr:to>
      <xdr:col>2</xdr:col>
      <xdr:colOff>840669</xdr:colOff>
      <xdr:row>3</xdr:row>
      <xdr:rowOff>74325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" y="123825"/>
          <a:ext cx="2486025" cy="523875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fg.at\replikation\Verwaltung\Zeiterfassung_Mitarbeiter_2012\Pesenhofer\SFG_Zeiterfassung%20J&#228;n%20-%20Juni%202012.xlsb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rläuterungen"/>
      <sheetName val="Kostenstelle Ausfüllhilfe"/>
      <sheetName val="h-Liste Ausfüllhilfe"/>
      <sheetName val="h-Satz Ausfüllhilfe"/>
      <sheetName val="Kostenstellen"/>
      <sheetName val="Feiertage"/>
      <sheetName val="RK Ausfüllhilfe"/>
      <sheetName val="h-Satz"/>
      <sheetName val="Personalkosten"/>
      <sheetName val="h-Liste Januar"/>
      <sheetName val="RK Januar"/>
      <sheetName val="h-Liste Februar"/>
      <sheetName val="RK Februar"/>
      <sheetName val="h-Liste März"/>
      <sheetName val="RK März"/>
      <sheetName val="h-Liste April"/>
      <sheetName val="RK April"/>
      <sheetName val="h-Liste Mai"/>
      <sheetName val="RK Mai"/>
      <sheetName val="h-Liste Juni"/>
      <sheetName val="RK Juni"/>
      <sheetName val="h-Liste Juli"/>
      <sheetName val="RK Juli"/>
      <sheetName val="h-Liste August"/>
      <sheetName val="RK August"/>
      <sheetName val="h-Liste September"/>
      <sheetName val="RK September"/>
      <sheetName val="h-Liste Oktober"/>
      <sheetName val="RK Oktober"/>
      <sheetName val="h-Liste November"/>
      <sheetName val="RK November"/>
      <sheetName val="h-Liste Dezember"/>
      <sheetName val="RK Dezemb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Human.Technology Styria GmbH</v>
          </cell>
          <cell r="P1">
            <v>2012</v>
          </cell>
        </row>
        <row r="3">
          <cell r="B3" t="str">
            <v>Beryl Pesenhofer</v>
          </cell>
          <cell r="P3" t="str">
            <v>BP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trlProp" Target="../ctrProps/ctrProp2.xml" /><Relationship Id="rId4" Type="http://schemas.openxmlformats.org/officeDocument/2006/relationships/drawing" Target="../drawings/drawing1.xml" /><Relationship Id="rId2" Type="http://schemas.openxmlformats.org/officeDocument/2006/relationships/ctrlProp" Target="../ctrProps/ctrProp1.xml" /><Relationship Id="rId1" Type="http://schemas.openxmlformats.org/officeDocument/2006/relationships/comments" Target="../comments1.xml" /><Relationship Id="rId6" Type="http://schemas.openxmlformats.org/officeDocument/2006/relationships/printerSettings" Target="../printerSettings/printerSettings1.bin" /><Relationship Id="rId5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  <pageSetUpPr fitToPage="1"/>
  </sheetPr>
  <dimension ref="A1:AB55"/>
  <sheetViews>
    <sheetView tabSelected="1" view="pageBreakPreview" zoomScale="85" zoomScaleNormal="100" zoomScaleSheetLayoutView="85" workbookViewId="0" topLeftCell="A1">
      <selection pane="topLeft" activeCell="C6" sqref="C6:K6"/>
    </sheetView>
  </sheetViews>
  <sheetFormatPr defaultColWidth="11.4242857142857" defaultRowHeight="15" outlineLevelCol="1"/>
  <cols>
    <col min="1" max="1" width="7.14285714285714" style="16" customWidth="1"/>
    <col min="2" max="2" width="19.2857142857143" style="16" customWidth="1"/>
    <col min="3" max="5" width="14.2857142857143" style="16" customWidth="1"/>
    <col min="6" max="6" width="4.71428571428571" style="16" customWidth="1"/>
    <col min="7" max="7" width="14.2857142857143" style="16" customWidth="1"/>
    <col min="8" max="8" width="4.71428571428571" style="16" customWidth="1"/>
    <col min="9" max="11" width="14.2857142857143" style="16" customWidth="1"/>
    <col min="12" max="12" width="2.85714285714286" style="16" customWidth="1"/>
    <col min="13" max="13" width="21.4285714285714" style="16" customWidth="1"/>
    <col min="14" max="14" width="14.2857142857143" style="16" customWidth="1"/>
    <col min="15" max="15" width="2.85714285714286" style="16" customWidth="1"/>
    <col min="16" max="16" width="16.4285714285714" style="16" customWidth="1"/>
    <col min="17" max="18" width="2.85714285714286" style="16" customWidth="1"/>
    <col min="19" max="24" width="14.2857142857143" style="16" hidden="1" customWidth="1" outlineLevel="1"/>
    <col min="25" max="25" width="12.8571428571429" style="16" hidden="1" customWidth="1" outlineLevel="1"/>
    <col min="26" max="26" width="11.4285714285714" style="16" hidden="1" customWidth="1" outlineLevel="1"/>
    <col min="27" max="27" width="11.4285714285714" style="16" collapsed="1"/>
    <col min="28" max="16384" width="11.4285714285714" style="16"/>
  </cols>
  <sheetData>
    <row r="1" spans="1:27" ht="1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15"/>
      <c r="S1" s="27"/>
      <c r="T1" s="27"/>
      <c r="U1" s="27"/>
      <c r="V1" s="27"/>
      <c r="W1" s="27"/>
      <c r="X1" s="27"/>
      <c r="Y1" s="195">
        <v>44743</v>
      </c>
      <c r="Z1" s="191" t="s">
        <v>28</v>
      </c>
      <c r="AA1" s="27"/>
    </row>
    <row r="2" spans="1:27" ht="15" customHeight="1">
      <c r="A2" s="60"/>
      <c r="B2" s="297" t="s">
        <v>104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112"/>
      <c r="S2" s="27"/>
      <c r="T2" s="27"/>
      <c r="U2" s="27"/>
      <c r="V2" s="27"/>
      <c r="W2" s="27"/>
      <c r="X2" s="27"/>
      <c r="Y2" s="195">
        <v>47483</v>
      </c>
      <c r="Z2" s="191" t="s">
        <v>101</v>
      </c>
      <c r="AA2" s="27"/>
    </row>
    <row r="3" spans="1:27" ht="15" customHeight="1">
      <c r="A3" s="60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112"/>
      <c r="S3" s="27"/>
      <c r="T3" s="27"/>
      <c r="U3" s="27"/>
      <c r="V3" s="27"/>
      <c r="W3" s="27"/>
      <c r="X3" s="27"/>
      <c r="Y3" s="192">
        <v>3</v>
      </c>
      <c r="Z3" s="191" t="s">
        <v>5</v>
      </c>
      <c r="AA3" s="27"/>
    </row>
    <row r="4" spans="1:27" ht="15.75" customHeight="1" thickBot="1">
      <c r="A4" s="60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112"/>
      <c r="S4" s="27"/>
      <c r="T4" s="27"/>
      <c r="U4" s="27"/>
      <c r="V4" s="27"/>
      <c r="W4" s="27"/>
      <c r="X4" s="27"/>
      <c r="Y4" s="192">
        <v>360</v>
      </c>
      <c r="Z4" s="191" t="s">
        <v>47</v>
      </c>
      <c r="AA4" s="27"/>
    </row>
    <row r="5" spans="1:27" ht="4.5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6"/>
      <c r="S5" s="27"/>
      <c r="T5" s="27"/>
      <c r="U5" s="27"/>
      <c r="V5" s="27"/>
      <c r="W5" s="27"/>
      <c r="X5" s="27"/>
      <c r="Y5" s="27"/>
      <c r="Z5" s="191"/>
      <c r="AA5" s="27"/>
    </row>
    <row r="6" spans="1:27" ht="15.75" customHeight="1">
      <c r="A6" s="18" t="s">
        <v>6</v>
      </c>
      <c r="B6" s="19"/>
      <c r="C6" s="299"/>
      <c r="D6" s="299"/>
      <c r="E6" s="299"/>
      <c r="F6" s="299"/>
      <c r="G6" s="299"/>
      <c r="H6" s="299"/>
      <c r="I6" s="299"/>
      <c r="J6" s="299"/>
      <c r="K6" s="299"/>
      <c r="L6" s="27"/>
      <c r="O6" s="133" t="s">
        <v>0</v>
      </c>
      <c r="P6" s="300"/>
      <c r="Q6" s="300"/>
      <c r="R6" s="28"/>
      <c r="S6" s="37"/>
      <c r="T6" s="27"/>
      <c r="U6" s="27"/>
      <c r="V6" s="27"/>
      <c r="W6" s="27"/>
      <c r="X6" s="27"/>
      <c r="Y6" s="192">
        <v>250</v>
      </c>
      <c r="Z6" s="191" t="s">
        <v>48</v>
      </c>
      <c r="AA6" s="27"/>
    </row>
    <row r="7" spans="1:27" ht="15.75" customHeight="1">
      <c r="A7" s="18" t="s">
        <v>30</v>
      </c>
      <c r="B7" s="21"/>
      <c r="C7" s="299"/>
      <c r="D7" s="299"/>
      <c r="E7" s="299"/>
      <c r="F7" s="299"/>
      <c r="G7" s="299"/>
      <c r="H7" s="299"/>
      <c r="I7" s="299"/>
      <c r="J7" s="299"/>
      <c r="K7" s="299"/>
      <c r="L7" s="27"/>
      <c r="O7" s="20" t="s">
        <v>97</v>
      </c>
      <c r="P7" s="301" t="str">
        <f>rox_Revision&amp;" / "&amp;rox_VKSVersion</f>
        <v>002/05.2024 / 2</v>
      </c>
      <c r="Q7" s="301" t="s">
        <v>98</v>
      </c>
      <c r="R7" s="198" t="s">
        <v>109</v>
      </c>
      <c r="S7" s="197" t="s">
        <v>108</v>
      </c>
      <c r="T7" s="27"/>
      <c r="U7" s="27"/>
      <c r="V7" s="86"/>
      <c r="W7" s="86"/>
      <c r="X7" s="27"/>
      <c r="Y7" s="193">
        <v>50</v>
      </c>
      <c r="Z7" s="191" t="s">
        <v>105</v>
      </c>
      <c r="AA7" s="27"/>
    </row>
    <row r="8" spans="1:28" ht="15.75" customHeight="1">
      <c r="A8" s="18" t="s">
        <v>62</v>
      </c>
      <c r="B8" s="21"/>
      <c r="C8" s="302" t="s">
        <v>110</v>
      </c>
      <c r="D8" s="302" t="s">
        <v>100</v>
      </c>
      <c r="E8" s="302" t="s">
        <v>100</v>
      </c>
      <c r="F8" s="302" t="s">
        <v>100</v>
      </c>
      <c r="G8" s="302" t="s">
        <v>100</v>
      </c>
      <c r="H8" s="302" t="s">
        <v>100</v>
      </c>
      <c r="I8" s="302" t="s">
        <v>100</v>
      </c>
      <c r="J8" s="302" t="s">
        <v>100</v>
      </c>
      <c r="K8" s="302" t="s">
        <v>100</v>
      </c>
      <c r="L8" s="27"/>
      <c r="O8" s="20" t="s">
        <v>66</v>
      </c>
      <c r="P8" s="301" t="s">
        <v>111</v>
      </c>
      <c r="Q8" s="301" t="s">
        <v>99</v>
      </c>
      <c r="R8" s="28"/>
      <c r="S8" s="37"/>
      <c r="T8" s="27"/>
      <c r="U8" s="27"/>
      <c r="V8" s="86"/>
      <c r="W8" s="86"/>
      <c r="X8" s="27"/>
      <c r="Y8" s="193">
        <f>200000</f>
        <v>200000</v>
      </c>
      <c r="Z8" s="191" t="s">
        <v>52</v>
      </c>
      <c r="AA8" s="27"/>
      <c r="AB8" s="61"/>
    </row>
    <row r="9" spans="1:28" ht="15.75">
      <c r="A9" s="18" t="s">
        <v>2</v>
      </c>
      <c r="B9" s="21"/>
      <c r="C9" s="21"/>
      <c r="D9" s="21"/>
      <c r="E9" s="196"/>
      <c r="F9" s="190" t="s">
        <v>1</v>
      </c>
      <c r="G9" s="23"/>
      <c r="H9" s="29"/>
      <c r="I9" s="29"/>
      <c r="J9" s="29"/>
      <c r="K9" s="29"/>
      <c r="L9" s="27"/>
      <c r="O9" s="133" t="s">
        <v>59</v>
      </c>
      <c r="P9" s="303"/>
      <c r="Q9" s="303"/>
      <c r="R9" s="28"/>
      <c r="S9" s="37"/>
      <c r="T9" s="27"/>
      <c r="U9" s="27"/>
      <c r="V9" s="27"/>
      <c r="W9" s="27"/>
      <c r="X9" s="27"/>
      <c r="Y9" s="194">
        <v>0</v>
      </c>
      <c r="Z9" s="191" t="s">
        <v>87</v>
      </c>
      <c r="AA9" s="27"/>
      <c r="AB9" s="61"/>
    </row>
    <row r="10" spans="1:27" ht="16.5" thickBot="1">
      <c r="A10" s="30" t="s">
        <v>31</v>
      </c>
      <c r="B10" s="31"/>
      <c r="C10" s="31"/>
      <c r="D10" s="31"/>
      <c r="E10" s="31"/>
      <c r="F10" s="31"/>
      <c r="G10" s="32"/>
      <c r="H10" s="32"/>
      <c r="I10" s="32"/>
      <c r="J10" s="32"/>
      <c r="K10" s="32"/>
      <c r="L10" s="33"/>
      <c r="M10" s="34"/>
      <c r="N10" s="34"/>
      <c r="O10" s="34" t="s">
        <v>65</v>
      </c>
      <c r="P10" s="304">
        <f>YEAR((MAX(P9,DATE(YEAR($Y$1),7,1))))</f>
        <v>2022</v>
      </c>
      <c r="Q10" s="304"/>
      <c r="R10" s="35"/>
      <c r="S10" s="37"/>
      <c r="T10" s="27"/>
      <c r="U10" s="27"/>
      <c r="V10" s="27"/>
      <c r="W10" s="27"/>
      <c r="X10" s="27"/>
      <c r="Y10" s="27"/>
      <c r="Z10" s="27"/>
      <c r="AA10" s="27"/>
    </row>
    <row r="11" spans="1:27" ht="1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22.5" customHeight="1">
      <c r="A12" s="27"/>
      <c r="B12" s="305" t="s">
        <v>82</v>
      </c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5" customHeight="1" thickBot="1">
      <c r="A13" s="2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4" ht="18.75" customHeigh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  <c r="S14" s="286" t="s">
        <v>64</v>
      </c>
      <c r="T14" s="287"/>
      <c r="U14" s="287"/>
      <c r="V14" s="287"/>
      <c r="W14" s="287"/>
      <c r="X14" s="288"/>
    </row>
    <row r="15" spans="1:24" ht="15.75">
      <c r="A15" s="37"/>
      <c r="B15" s="22" t="s">
        <v>29</v>
      </c>
      <c r="C15" s="295"/>
      <c r="D15" s="295"/>
      <c r="E15" s="295"/>
      <c r="F15" s="295"/>
      <c r="G15" s="295"/>
      <c r="H15" s="295"/>
      <c r="I15" s="295"/>
      <c r="J15" s="295"/>
      <c r="K15" s="295"/>
      <c r="L15" s="27"/>
      <c r="M15" s="306" t="str">
        <f>IF(C15="","&lt;== Eingabe von Vor- und Zuname erforderlich!!","")</f>
        <v>&lt;== Eingabe von Vor- und Zuname erforderlich!!</v>
      </c>
      <c r="N15" s="306"/>
      <c r="O15" s="306"/>
      <c r="P15" s="306"/>
      <c r="Q15" s="306"/>
      <c r="R15" s="307"/>
      <c r="S15" s="289"/>
      <c r="T15" s="290"/>
      <c r="U15" s="290"/>
      <c r="V15" s="290"/>
      <c r="W15" s="290"/>
      <c r="X15" s="291"/>
    </row>
    <row r="16" spans="1:24" ht="7.5" customHeight="1" thickBot="1">
      <c r="A16" s="37"/>
      <c r="B16" s="133"/>
      <c r="C16" s="38"/>
      <c r="D16" s="38"/>
      <c r="E16" s="38"/>
      <c r="F16" s="38"/>
      <c r="G16" s="38"/>
      <c r="H16" s="38"/>
      <c r="I16" s="38"/>
      <c r="J16" s="38"/>
      <c r="K16" s="38"/>
      <c r="L16" s="27"/>
      <c r="M16" s="39"/>
      <c r="N16" s="39"/>
      <c r="O16" s="39"/>
      <c r="P16" s="40"/>
      <c r="Q16" s="27"/>
      <c r="R16" s="28"/>
      <c r="S16" s="292"/>
      <c r="T16" s="293"/>
      <c r="U16" s="293"/>
      <c r="V16" s="293"/>
      <c r="W16" s="293"/>
      <c r="X16" s="294"/>
    </row>
    <row r="17" spans="1:24" ht="15.75" customHeight="1">
      <c r="A17" s="37"/>
      <c r="B17" s="41" t="s">
        <v>4</v>
      </c>
      <c r="C17" s="59" t="str">
        <f>IF(C15="","==&gt; notwendige Eingabe/n fehlt/fehlen!!","")</f>
        <v>==&gt; notwendige Eingabe/n fehlt/fehlen!!</v>
      </c>
      <c r="D17" s="59"/>
      <c r="E17" s="38"/>
      <c r="F17" s="38"/>
      <c r="G17" s="253" t="str">
        <f>IF(J40&gt;0,"","ACHTUNG: Für jede/n MitarbeiterIn ist pro Jahr ein eigenes Blatt zu führen!! ==&gt; Ggf. Kopie(n) erstellen!!")</f>
        <v>ACHTUNG: Für jede/n MitarbeiterIn ist pro Jahr ein eigenes Blatt zu führen!! ==&gt; Ggf. Kopie(n) erstellen!!</v>
      </c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79"/>
      <c r="S17" s="95" t="str">
        <f>IF(SUBTOTAL(9,S22:S33)=0,"0,00 ",SUBTOTAL(9,S22:S33))</f>
        <v xml:space="preserve">0,00 </v>
      </c>
      <c r="T17" s="96" t="str">
        <f>IF(SUBTOTAL(9,T22:T33)=0,"0,00 ",SUBTOTAL(9,T22:T33))</f>
        <v xml:space="preserve">0,00 </v>
      </c>
      <c r="U17" s="97" t="str">
        <f>IF(SUBTOTAL(9,U22:U33)=0,"0,00 ",SUBTOTAL(9,U22:U33))</f>
        <v xml:space="preserve">0,00 </v>
      </c>
      <c r="V17" s="96" t="str">
        <f>IF(SUBTOTAL(9,V22:V33)=0,"0,00 ",SUBTOTAL(9,V22:V33))</f>
        <v xml:space="preserve">0,00 </v>
      </c>
      <c r="W17" s="254" t="s">
        <v>53</v>
      </c>
      <c r="X17" s="255"/>
    </row>
    <row r="18" spans="1:24" ht="7.5" customHeight="1" thickBot="1">
      <c r="A18" s="37"/>
      <c r="B18" s="133"/>
      <c r="C18" s="38"/>
      <c r="D18" s="38"/>
      <c r="E18" s="38"/>
      <c r="F18" s="38"/>
      <c r="G18" s="38"/>
      <c r="H18" s="38"/>
      <c r="I18" s="38"/>
      <c r="J18" s="38"/>
      <c r="K18" s="38"/>
      <c r="L18" s="27"/>
      <c r="M18" s="39"/>
      <c r="N18" s="39"/>
      <c r="O18" s="39"/>
      <c r="P18" s="40"/>
      <c r="Q18" s="27"/>
      <c r="R18" s="28"/>
      <c r="S18" s="280" t="s">
        <v>89</v>
      </c>
      <c r="T18" s="282" t="s">
        <v>90</v>
      </c>
      <c r="U18" s="284" t="s">
        <v>68</v>
      </c>
      <c r="V18" s="282" t="s">
        <v>96</v>
      </c>
      <c r="W18" s="251" t="s">
        <v>3</v>
      </c>
      <c r="X18" s="252"/>
    </row>
    <row r="19" spans="1:24" ht="31.5" customHeight="1" thickBot="1">
      <c r="A19" s="37"/>
      <c r="B19" s="155" t="s">
        <v>78</v>
      </c>
      <c r="C19" s="148" t="s">
        <v>103</v>
      </c>
      <c r="D19" s="149" t="s">
        <v>83</v>
      </c>
      <c r="E19" s="130" t="s">
        <v>8</v>
      </c>
      <c r="F19" s="160"/>
      <c r="G19" s="264" t="s">
        <v>84</v>
      </c>
      <c r="H19" s="265"/>
      <c r="I19" s="148" t="s">
        <v>103</v>
      </c>
      <c r="J19" s="149" t="s">
        <v>83</v>
      </c>
      <c r="K19" s="161" t="s">
        <v>8</v>
      </c>
      <c r="L19" s="27"/>
      <c r="M19" s="266" t="s">
        <v>32</v>
      </c>
      <c r="N19" s="267"/>
      <c r="O19" s="268"/>
      <c r="P19" s="259">
        <f>SUM(P22:P33)</f>
        <v>0</v>
      </c>
      <c r="Q19" s="260"/>
      <c r="R19" s="28"/>
      <c r="S19" s="281"/>
      <c r="T19" s="283"/>
      <c r="U19" s="285"/>
      <c r="V19" s="283"/>
      <c r="W19" s="251"/>
      <c r="X19" s="252"/>
    </row>
    <row r="20" spans="1:24" ht="15.75" thickBot="1">
      <c r="A20" s="37"/>
      <c r="B20" s="156" t="s">
        <v>79</v>
      </c>
      <c r="C20" s="117">
        <f>SUM(C21:C26)*1</f>
        <v>0</v>
      </c>
      <c r="D20" s="118">
        <f>SUM(D27:D29)*1</f>
        <v>0</v>
      </c>
      <c r="E20" s="65">
        <f>IF(C38&lt;&gt;"",SUM(E21:E34),0)</f>
        <v>0</v>
      </c>
      <c r="F20" s="143"/>
      <c r="G20" s="269" t="s">
        <v>79</v>
      </c>
      <c r="H20" s="270"/>
      <c r="I20" s="117">
        <f>SUM(I21:I27)*1</f>
        <v>0</v>
      </c>
      <c r="J20" s="118">
        <f>SUM(J21:J27)*1</f>
        <v>0</v>
      </c>
      <c r="K20" s="65">
        <f>SUM(K21:K27)</f>
        <v>0</v>
      </c>
      <c r="L20" s="27"/>
      <c r="M20" s="261" t="s">
        <v>7</v>
      </c>
      <c r="N20" s="262"/>
      <c r="O20" s="262"/>
      <c r="P20" s="262"/>
      <c r="Q20" s="263"/>
      <c r="R20" s="28"/>
      <c r="S20" s="281"/>
      <c r="T20" s="283"/>
      <c r="U20" s="285"/>
      <c r="V20" s="283"/>
      <c r="W20" s="251"/>
      <c r="X20" s="252"/>
    </row>
    <row r="21" spans="1:24" ht="15.75" thickBot="1">
      <c r="A21" s="37"/>
      <c r="B21" s="135" t="s">
        <v>45</v>
      </c>
      <c r="C21" s="62"/>
      <c r="D21" s="138"/>
      <c r="E21" s="67">
        <f>+C21+D21</f>
        <v>0</v>
      </c>
      <c r="F21" s="144"/>
      <c r="G21" s="276" t="s">
        <v>12</v>
      </c>
      <c r="H21" s="277"/>
      <c r="I21" s="66"/>
      <c r="J21" s="113"/>
      <c r="K21" s="67">
        <f>IF($E$20&gt;0,I21+J21,0)</f>
        <v>0</v>
      </c>
      <c r="L21" s="28"/>
      <c r="M21" s="271" t="s">
        <v>9</v>
      </c>
      <c r="N21" s="272"/>
      <c r="O21" s="273"/>
      <c r="P21" s="172" t="s">
        <v>10</v>
      </c>
      <c r="Q21" s="173"/>
      <c r="R21" s="28"/>
      <c r="S21" s="93" t="s">
        <v>60</v>
      </c>
      <c r="T21" s="94" t="s">
        <v>60</v>
      </c>
      <c r="U21" s="92" t="s">
        <v>54</v>
      </c>
      <c r="V21" s="94" t="s">
        <v>61</v>
      </c>
      <c r="W21" s="274"/>
      <c r="X21" s="275"/>
    </row>
    <row r="22" spans="1:24" ht="15.75" thickTop="1">
      <c r="A22" s="37"/>
      <c r="B22" s="136" t="s">
        <v>69</v>
      </c>
      <c r="C22" s="63"/>
      <c r="D22" s="139"/>
      <c r="E22" s="78">
        <f>+C22+D22</f>
        <v>0</v>
      </c>
      <c r="F22" s="145"/>
      <c r="G22" s="240" t="s">
        <v>14</v>
      </c>
      <c r="H22" s="241"/>
      <c r="I22" s="68"/>
      <c r="J22" s="114"/>
      <c r="K22" s="69">
        <f t="shared" si="0" ref="K22:K27">IF($E$20&gt;0,I22+J22,0)</f>
        <v>0</v>
      </c>
      <c r="L22" s="27"/>
      <c r="M22" s="246" t="s">
        <v>11</v>
      </c>
      <c r="N22" s="247"/>
      <c r="O22" s="248"/>
      <c r="P22" s="249"/>
      <c r="Q22" s="250"/>
      <c r="R22" s="28"/>
      <c r="S22" s="98"/>
      <c r="T22" s="99"/>
      <c r="U22" s="100"/>
      <c r="V22" s="101">
        <f t="shared" si="1" ref="V22:V33">MAX(IF(ISERROR(P22+U22),0,P22+U22),0)</f>
        <v>0</v>
      </c>
      <c r="W22" s="278"/>
      <c r="X22" s="279"/>
    </row>
    <row r="23" spans="1:24" ht="15">
      <c r="A23" s="37"/>
      <c r="B23" s="136" t="s">
        <v>44</v>
      </c>
      <c r="C23" s="63"/>
      <c r="D23" s="139"/>
      <c r="E23" s="78">
        <f t="shared" si="2" ref="E23:E34">+C23+D23</f>
        <v>0</v>
      </c>
      <c r="F23" s="146"/>
      <c r="G23" s="240" t="s">
        <v>35</v>
      </c>
      <c r="H23" s="241"/>
      <c r="I23" s="68"/>
      <c r="J23" s="115"/>
      <c r="K23" s="69">
        <f t="shared" si="0"/>
        <v>0</v>
      </c>
      <c r="L23" s="27"/>
      <c r="M23" s="4" t="s">
        <v>13</v>
      </c>
      <c r="N23" s="3"/>
      <c r="O23" s="2"/>
      <c r="P23" s="8"/>
      <c r="Q23" s="7"/>
      <c r="R23" s="28"/>
      <c r="S23" s="98"/>
      <c r="T23" s="102"/>
      <c r="U23" s="103"/>
      <c r="V23" s="101">
        <f t="shared" si="1"/>
        <v>0</v>
      </c>
      <c r="W23" s="217"/>
      <c r="X23" s="218"/>
    </row>
    <row r="24" spans="1:24" ht="15">
      <c r="A24" s="37"/>
      <c r="B24" s="136" t="s">
        <v>40</v>
      </c>
      <c r="C24" s="63"/>
      <c r="D24" s="139"/>
      <c r="E24" s="78">
        <f t="shared" si="2"/>
        <v>0</v>
      </c>
      <c r="F24" s="145"/>
      <c r="G24" s="240" t="s">
        <v>17</v>
      </c>
      <c r="H24" s="241"/>
      <c r="I24" s="68"/>
      <c r="J24" s="116"/>
      <c r="K24" s="69">
        <f t="shared" si="0"/>
        <v>0</v>
      </c>
      <c r="L24" s="27"/>
      <c r="M24" s="4" t="s">
        <v>15</v>
      </c>
      <c r="N24" s="3"/>
      <c r="O24" s="2"/>
      <c r="P24" s="8"/>
      <c r="Q24" s="7"/>
      <c r="R24" s="28"/>
      <c r="S24" s="98"/>
      <c r="T24" s="102"/>
      <c r="U24" s="103"/>
      <c r="V24" s="101">
        <f t="shared" si="1"/>
        <v>0</v>
      </c>
      <c r="W24" s="217"/>
      <c r="X24" s="218"/>
    </row>
    <row r="25" spans="1:24" ht="15">
      <c r="A25" s="37"/>
      <c r="B25" s="136" t="s">
        <v>41</v>
      </c>
      <c r="C25" s="63"/>
      <c r="D25" s="139"/>
      <c r="E25" s="78">
        <f t="shared" si="2"/>
        <v>0</v>
      </c>
      <c r="F25" s="146"/>
      <c r="G25" s="240" t="s">
        <v>36</v>
      </c>
      <c r="H25" s="241"/>
      <c r="I25" s="68"/>
      <c r="J25" s="114"/>
      <c r="K25" s="69">
        <f t="shared" si="0"/>
        <v>0</v>
      </c>
      <c r="L25" s="27"/>
      <c r="M25" s="4" t="s">
        <v>16</v>
      </c>
      <c r="N25" s="3"/>
      <c r="O25" s="2"/>
      <c r="P25" s="8"/>
      <c r="Q25" s="7"/>
      <c r="R25" s="28"/>
      <c r="S25" s="98"/>
      <c r="T25" s="102"/>
      <c r="U25" s="103"/>
      <c r="V25" s="101">
        <f t="shared" si="1"/>
        <v>0</v>
      </c>
      <c r="W25" s="217"/>
      <c r="X25" s="218"/>
    </row>
    <row r="26" spans="1:24" ht="15">
      <c r="A26" s="37"/>
      <c r="B26" s="136" t="s">
        <v>67</v>
      </c>
      <c r="C26" s="63"/>
      <c r="D26" s="139"/>
      <c r="E26" s="78">
        <f t="shared" si="2"/>
        <v>0</v>
      </c>
      <c r="F26" s="147"/>
      <c r="G26" s="240" t="s">
        <v>37</v>
      </c>
      <c r="H26" s="241"/>
      <c r="I26" s="68"/>
      <c r="J26" s="115"/>
      <c r="K26" s="69">
        <f t="shared" si="0"/>
        <v>0</v>
      </c>
      <c r="L26" s="27"/>
      <c r="M26" s="4" t="s">
        <v>18</v>
      </c>
      <c r="N26" s="3"/>
      <c r="O26" s="2"/>
      <c r="P26" s="8"/>
      <c r="Q26" s="7"/>
      <c r="R26" s="28"/>
      <c r="S26" s="98"/>
      <c r="T26" s="102"/>
      <c r="U26" s="103"/>
      <c r="V26" s="101">
        <f t="shared" si="1"/>
        <v>0</v>
      </c>
      <c r="W26" s="217"/>
      <c r="X26" s="218"/>
    </row>
    <row r="27" spans="1:24" ht="15.75" thickBot="1">
      <c r="A27" s="37"/>
      <c r="B27" s="136" t="s">
        <v>70</v>
      </c>
      <c r="C27" s="138"/>
      <c r="D27" s="64"/>
      <c r="E27" s="78">
        <f t="shared" si="2"/>
        <v>0</v>
      </c>
      <c r="F27" s="145"/>
      <c r="G27" s="244" t="s">
        <v>21</v>
      </c>
      <c r="H27" s="245"/>
      <c r="I27" s="70"/>
      <c r="J27" s="150"/>
      <c r="K27" s="77">
        <f t="shared" si="0"/>
        <v>0</v>
      </c>
      <c r="L27" s="27"/>
      <c r="M27" s="4" t="s">
        <v>19</v>
      </c>
      <c r="N27" s="3"/>
      <c r="O27" s="2"/>
      <c r="P27" s="8"/>
      <c r="Q27" s="7"/>
      <c r="R27" s="28"/>
      <c r="S27" s="98"/>
      <c r="T27" s="102"/>
      <c r="U27" s="103"/>
      <c r="V27" s="101">
        <f t="shared" si="1"/>
        <v>0</v>
      </c>
      <c r="W27" s="217"/>
      <c r="X27" s="218"/>
    </row>
    <row r="28" spans="1:24" ht="15" customHeight="1">
      <c r="A28" s="37"/>
      <c r="B28" s="136" t="s">
        <v>46</v>
      </c>
      <c r="C28" s="139"/>
      <c r="D28" s="63"/>
      <c r="E28" s="78">
        <f t="shared" si="2"/>
        <v>0</v>
      </c>
      <c r="F28" s="145"/>
      <c r="G28" s="209" t="s">
        <v>74</v>
      </c>
      <c r="H28" s="210"/>
      <c r="I28" s="219" t="s">
        <v>81</v>
      </c>
      <c r="J28" s="220"/>
      <c r="K28" s="221"/>
      <c r="L28" s="27"/>
      <c r="M28" s="4" t="s">
        <v>20</v>
      </c>
      <c r="N28" s="3"/>
      <c r="O28" s="2"/>
      <c r="P28" s="8"/>
      <c r="Q28" s="7"/>
      <c r="R28" s="28"/>
      <c r="S28" s="98"/>
      <c r="T28" s="102"/>
      <c r="U28" s="103"/>
      <c r="V28" s="101">
        <f t="shared" si="1"/>
        <v>0</v>
      </c>
      <c r="W28" s="217"/>
      <c r="X28" s="218"/>
    </row>
    <row r="29" spans="1:24" ht="15" customHeight="1" thickBot="1">
      <c r="A29" s="37"/>
      <c r="B29" s="137" t="s">
        <v>72</v>
      </c>
      <c r="C29" s="140"/>
      <c r="D29" s="119"/>
      <c r="E29" s="131">
        <f t="shared" si="2"/>
        <v>0</v>
      </c>
      <c r="F29" s="144"/>
      <c r="G29" s="211">
        <f>SUM(E21:E29)+E35</f>
        <v>0</v>
      </c>
      <c r="H29" s="212"/>
      <c r="I29" s="222"/>
      <c r="J29" s="223"/>
      <c r="K29" s="224"/>
      <c r="L29" s="27"/>
      <c r="M29" s="4" t="s">
        <v>22</v>
      </c>
      <c r="N29" s="3"/>
      <c r="O29" s="2"/>
      <c r="P29" s="8"/>
      <c r="Q29" s="7"/>
      <c r="R29" s="28"/>
      <c r="S29" s="98"/>
      <c r="T29" s="102"/>
      <c r="U29" s="103"/>
      <c r="V29" s="101">
        <f t="shared" si="1"/>
        <v>0</v>
      </c>
      <c r="W29" s="217"/>
      <c r="X29" s="218"/>
    </row>
    <row r="30" spans="1:24" ht="15">
      <c r="A30" s="37"/>
      <c r="B30" s="225" t="s">
        <v>85</v>
      </c>
      <c r="C30" s="226"/>
      <c r="D30" s="227"/>
      <c r="E30" s="78"/>
      <c r="F30" s="145"/>
      <c r="G30" s="213" t="s">
        <v>93</v>
      </c>
      <c r="H30" s="214"/>
      <c r="I30" s="222"/>
      <c r="J30" s="223"/>
      <c r="K30" s="224"/>
      <c r="L30" s="27"/>
      <c r="M30" s="4" t="s">
        <v>23</v>
      </c>
      <c r="N30" s="3"/>
      <c r="O30" s="2"/>
      <c r="P30" s="8"/>
      <c r="Q30" s="7"/>
      <c r="R30" s="28"/>
      <c r="S30" s="98"/>
      <c r="T30" s="102"/>
      <c r="U30" s="103"/>
      <c r="V30" s="101">
        <f t="shared" si="1"/>
        <v>0</v>
      </c>
      <c r="W30" s="217"/>
      <c r="X30" s="218"/>
    </row>
    <row r="31" spans="1:24" ht="15">
      <c r="A31" s="37"/>
      <c r="B31" s="136" t="s">
        <v>38</v>
      </c>
      <c r="C31" s="139"/>
      <c r="D31" s="64"/>
      <c r="E31" s="78">
        <f t="shared" si="2"/>
        <v>0</v>
      </c>
      <c r="F31" s="146"/>
      <c r="G31" s="215" t="s">
        <v>75</v>
      </c>
      <c r="H31" s="216"/>
      <c r="I31" s="222"/>
      <c r="J31" s="223"/>
      <c r="K31" s="224"/>
      <c r="L31" s="27"/>
      <c r="M31" s="4" t="s">
        <v>24</v>
      </c>
      <c r="N31" s="3"/>
      <c r="O31" s="2"/>
      <c r="P31" s="8"/>
      <c r="Q31" s="7"/>
      <c r="R31" s="28"/>
      <c r="S31" s="98"/>
      <c r="T31" s="102"/>
      <c r="U31" s="103"/>
      <c r="V31" s="101">
        <f t="shared" si="1"/>
        <v>0</v>
      </c>
      <c r="W31" s="217"/>
      <c r="X31" s="218"/>
    </row>
    <row r="32" spans="1:24" ht="15">
      <c r="A32" s="37"/>
      <c r="B32" s="136" t="s">
        <v>39</v>
      </c>
      <c r="C32" s="139"/>
      <c r="D32" s="64"/>
      <c r="E32" s="78">
        <f t="shared" si="2"/>
        <v>0</v>
      </c>
      <c r="F32" s="145"/>
      <c r="G32" s="242">
        <f>SUM(E30:E34)</f>
        <v>0</v>
      </c>
      <c r="H32" s="243"/>
      <c r="I32" s="222"/>
      <c r="J32" s="223"/>
      <c r="K32" s="224"/>
      <c r="L32" s="27"/>
      <c r="M32" s="4" t="s">
        <v>25</v>
      </c>
      <c r="N32" s="3"/>
      <c r="O32" s="2"/>
      <c r="P32" s="8"/>
      <c r="Q32" s="7"/>
      <c r="R32" s="28"/>
      <c r="S32" s="98"/>
      <c r="T32" s="102"/>
      <c r="U32" s="103"/>
      <c r="V32" s="101">
        <f t="shared" si="1"/>
        <v>0</v>
      </c>
      <c r="W32" s="217"/>
      <c r="X32" s="218"/>
    </row>
    <row r="33" spans="1:24" ht="15.75" thickBot="1">
      <c r="A33" s="37"/>
      <c r="B33" s="136" t="s">
        <v>43</v>
      </c>
      <c r="C33" s="139"/>
      <c r="D33" s="64"/>
      <c r="E33" s="78">
        <f t="shared" si="2"/>
        <v>0</v>
      </c>
      <c r="F33" s="145"/>
      <c r="G33" s="201" t="s">
        <v>76</v>
      </c>
      <c r="H33" s="202"/>
      <c r="I33" s="222"/>
      <c r="J33" s="223"/>
      <c r="K33" s="224"/>
      <c r="L33" s="27"/>
      <c r="M33" s="1" t="s">
        <v>26</v>
      </c>
      <c r="N33" s="199"/>
      <c r="O33" s="200"/>
      <c r="P33" s="207"/>
      <c r="Q33" s="208"/>
      <c r="R33" s="28"/>
      <c r="S33" s="104"/>
      <c r="T33" s="105"/>
      <c r="U33" s="106"/>
      <c r="V33" s="107">
        <f t="shared" si="1"/>
        <v>0</v>
      </c>
      <c r="W33" s="236"/>
      <c r="X33" s="237"/>
    </row>
    <row r="34" spans="1:24" ht="15.75" thickBot="1">
      <c r="A34" s="37"/>
      <c r="B34" s="141" t="s">
        <v>42</v>
      </c>
      <c r="C34" s="142"/>
      <c r="D34" s="120"/>
      <c r="E34" s="77">
        <f t="shared" si="2"/>
        <v>0</v>
      </c>
      <c r="F34" s="145"/>
      <c r="G34" s="230" t="s">
        <v>77</v>
      </c>
      <c r="H34" s="231"/>
      <c r="I34" s="222"/>
      <c r="J34" s="223"/>
      <c r="K34" s="224"/>
      <c r="L34" s="27"/>
      <c r="M34" s="27"/>
      <c r="N34" s="27"/>
      <c r="O34" s="27"/>
      <c r="P34" s="27"/>
      <c r="Q34" s="27"/>
      <c r="R34" s="17"/>
      <c r="S34" s="175"/>
      <c r="T34" s="176"/>
      <c r="U34" s="176"/>
      <c r="V34" s="176"/>
      <c r="W34" s="176"/>
      <c r="X34" s="181"/>
    </row>
    <row r="35" spans="1:24" ht="15.75" thickBot="1">
      <c r="A35" s="37"/>
      <c r="B35" s="127" t="s">
        <v>86</v>
      </c>
      <c r="C35" s="128" t="s">
        <v>71</v>
      </c>
      <c r="D35" s="126"/>
      <c r="E35" s="132">
        <f>+D35</f>
        <v>0</v>
      </c>
      <c r="F35" s="144"/>
      <c r="G35" s="232">
        <f>E20+K20</f>
        <v>0</v>
      </c>
      <c r="H35" s="233"/>
      <c r="I35" s="222"/>
      <c r="J35" s="223"/>
      <c r="K35" s="224"/>
      <c r="L35" s="27"/>
      <c r="M35" s="43" t="str">
        <f>IF(OR(COUNTBLANK(C21:C26)&gt;0,COUNTBLANK(I21:I27)&gt;0,COUNTBLANK(J21:J26)&gt;0,COUNTBLANK(P22:P33)&gt;0,C38="",D35=""),"Bei nicht zutreffenden Positionen ist '0' einzutragen!!","")</f>
        <v>Bei nicht zutreffenden Positionen ist '0' einzutragen!!</v>
      </c>
      <c r="N35" s="43"/>
      <c r="O35" s="43"/>
      <c r="P35" s="27"/>
      <c r="Q35" s="27"/>
      <c r="R35" s="28"/>
      <c r="S35" s="175"/>
      <c r="T35" s="176"/>
      <c r="U35" s="176"/>
      <c r="V35" s="177"/>
      <c r="W35" s="176"/>
      <c r="X35" s="181"/>
    </row>
    <row r="36" spans="1:24" ht="7.5" customHeight="1" thickBot="1">
      <c r="A36" s="37"/>
      <c r="B36" s="151"/>
      <c r="C36" s="152"/>
      <c r="D36" s="152"/>
      <c r="E36" s="152"/>
      <c r="F36" s="157"/>
      <c r="G36" s="153"/>
      <c r="H36" s="153"/>
      <c r="I36" s="153"/>
      <c r="J36" s="153"/>
      <c r="K36" s="154"/>
      <c r="L36" s="27"/>
      <c r="R36" s="28"/>
      <c r="S36" s="175"/>
      <c r="T36" s="176"/>
      <c r="U36" s="176"/>
      <c r="V36" s="176"/>
      <c r="W36" s="176"/>
      <c r="X36" s="181"/>
    </row>
    <row r="37" spans="1:24" ht="15">
      <c r="A37" s="37"/>
      <c r="B37" s="123" t="s">
        <v>55</v>
      </c>
      <c r="C37" s="124"/>
      <c r="D37" s="124"/>
      <c r="E37" s="125"/>
      <c r="F37" s="204" t="str">
        <f>IF(AND($Y$9=1,F38=""),"Erläuterung zu BMG sowie Zeitraum der Förderung fehlt unten!!",IF(OR(AND($Y$9&lt;1,C20&gt;0),AND(C20&gt;0,C38="")),"&lt;== Angabe bzw. Eintrag (auch wenn '0') dazu verpflichtend!!",IF(AND(D38="",F38&lt;&gt;"",$Y$9=1),"Die Förderung von Personalkosten wurde wie folgt berücksichtigt:",IF(AND(F38&lt;&gt;"",OR($Y$9&lt;&gt;1,D38&lt;&gt;"")),"Angaben bzw. Einträge in dieser Form widersinnig bzw. unzulässig!!",""))))</f>
        <v/>
      </c>
      <c r="G37" s="205"/>
      <c r="H37" s="205"/>
      <c r="I37" s="205"/>
      <c r="J37" s="205"/>
      <c r="K37" s="206"/>
      <c r="L37" s="27"/>
      <c r="M37" s="163"/>
      <c r="N37" s="164"/>
      <c r="O37" s="164"/>
      <c r="P37" s="164"/>
      <c r="Q37" s="165"/>
      <c r="R37" s="28"/>
      <c r="S37" s="175"/>
      <c r="T37" s="176"/>
      <c r="U37" s="176"/>
      <c r="V37" s="177" t="s">
        <v>91</v>
      </c>
      <c r="W37" s="87">
        <f>SUM(S22:S33)</f>
        <v>0</v>
      </c>
      <c r="X37" s="181"/>
    </row>
    <row r="38" spans="1:24" ht="15" customHeight="1">
      <c r="A38" s="37"/>
      <c r="B38" s="42" t="s">
        <v>56</v>
      </c>
      <c r="C38" s="158"/>
      <c r="D38" s="234" t="str">
        <f>IF(AND(C20&gt;0,C38=""),"&lt; Feld darf nicht leer sein!!",IF(AND($C$38&lt;&gt;"",$Y$9=1),IF(C38&gt;0,"","&lt; Angaben dazu prüfen!! ^"),IF(AND($C$38&gt;0,$Y$9&lt;&gt;1),"&lt; Angaben unstimmig!! ^","")))</f>
        <v/>
      </c>
      <c r="E38" s="235"/>
      <c r="F38" s="6"/>
      <c r="G38" s="6"/>
      <c r="H38" s="6"/>
      <c r="I38" s="6"/>
      <c r="J38" s="6"/>
      <c r="K38" s="5"/>
      <c r="L38" s="27"/>
      <c r="M38" s="239" t="s">
        <v>73</v>
      </c>
      <c r="N38" s="166">
        <f>IFERROR(K40,0)</f>
        <v>0</v>
      </c>
      <c r="O38" s="203" t="s">
        <v>27</v>
      </c>
      <c r="P38" s="189"/>
      <c r="Q38" s="167"/>
      <c r="R38" s="28"/>
      <c r="S38" s="175"/>
      <c r="T38" s="176"/>
      <c r="U38" s="176"/>
      <c r="V38" s="177" t="s">
        <v>92</v>
      </c>
      <c r="W38" s="87">
        <f>SUM(T22:T33)</f>
        <v>0</v>
      </c>
      <c r="X38" s="181"/>
    </row>
    <row r="39" spans="1:24" ht="15" customHeight="1" thickBot="1">
      <c r="A39" s="37"/>
      <c r="B39" s="162"/>
      <c r="C39" s="159"/>
      <c r="D39" s="159"/>
      <c r="E39" s="159"/>
      <c r="F39" s="6"/>
      <c r="G39" s="6"/>
      <c r="H39" s="6"/>
      <c r="I39" s="6"/>
      <c r="J39" s="6"/>
      <c r="K39" s="5"/>
      <c r="L39" s="27"/>
      <c r="M39" s="239"/>
      <c r="N39" s="168">
        <f>P19</f>
        <v>0</v>
      </c>
      <c r="O39" s="203"/>
      <c r="P39" s="187" t="str">
        <f>IF((N38&gt;0)*(N39&gt;0),N38/N39,"0,00")</f>
        <v>0,00</v>
      </c>
      <c r="Q39" s="167"/>
      <c r="R39" s="28"/>
      <c r="S39" s="175"/>
      <c r="T39" s="178"/>
      <c r="U39" s="178"/>
      <c r="V39" s="179" t="s">
        <v>57</v>
      </c>
      <c r="W39" s="88">
        <f>C38</f>
        <v>0</v>
      </c>
      <c r="X39" s="181"/>
    </row>
    <row r="40" spans="1:24" ht="15.75" customHeight="1" thickTop="1" thickBot="1">
      <c r="A40" s="37"/>
      <c r="B40" s="256" t="s">
        <v>80</v>
      </c>
      <c r="C40" s="257"/>
      <c r="D40" s="257"/>
      <c r="E40" s="257"/>
      <c r="F40" s="257"/>
      <c r="G40" s="257"/>
      <c r="H40" s="257"/>
      <c r="I40" s="258"/>
      <c r="J40" s="121">
        <f>C20+I20</f>
        <v>0</v>
      </c>
      <c r="K40" s="122">
        <f>D20+J20</f>
        <v>0</v>
      </c>
      <c r="L40" s="27"/>
      <c r="M40" s="169"/>
      <c r="N40" s="170"/>
      <c r="O40" s="170"/>
      <c r="P40" s="170"/>
      <c r="Q40" s="171"/>
      <c r="R40" s="28"/>
      <c r="S40" s="175"/>
      <c r="T40" s="176"/>
      <c r="U40" s="176"/>
      <c r="V40" s="180" t="s">
        <v>58</v>
      </c>
      <c r="W40" s="89">
        <f>W37+W38-W39</f>
        <v>0</v>
      </c>
      <c r="X40" s="181"/>
    </row>
    <row r="41" spans="1:24" ht="16.5" thickTop="1" thickBot="1">
      <c r="A41" s="37"/>
      <c r="B41" s="27"/>
      <c r="C41" s="27"/>
      <c r="D41" s="27"/>
      <c r="E41" s="129"/>
      <c r="F41" s="27"/>
      <c r="G41" s="129"/>
      <c r="H41" s="27"/>
      <c r="I41" s="129"/>
      <c r="J41" s="27"/>
      <c r="K41" s="27"/>
      <c r="L41" s="27"/>
      <c r="M41" s="27"/>
      <c r="N41" s="27"/>
      <c r="O41" s="27"/>
      <c r="P41" s="27"/>
      <c r="Q41" s="27"/>
      <c r="R41" s="28"/>
      <c r="S41" s="175"/>
      <c r="T41" s="176"/>
      <c r="U41" s="176"/>
      <c r="V41" s="177"/>
      <c r="W41" s="182"/>
      <c r="X41" s="181"/>
    </row>
    <row r="42" spans="1:24" ht="15.75" thickBot="1">
      <c r="A42" s="37"/>
      <c r="B42" s="44"/>
      <c r="C42" s="45"/>
      <c r="D42" s="45"/>
      <c r="E42" s="45"/>
      <c r="F42" s="45"/>
      <c r="G42" s="45"/>
      <c r="H42" s="45"/>
      <c r="I42" s="45"/>
      <c r="J42" s="45"/>
      <c r="K42" s="46"/>
      <c r="L42" s="27"/>
      <c r="Q42" s="27"/>
      <c r="R42" s="28"/>
      <c r="S42" s="175"/>
      <c r="T42" s="176"/>
      <c r="U42" s="176"/>
      <c r="V42" s="177" t="s">
        <v>49</v>
      </c>
      <c r="W42" s="174">
        <f>SUM(V22:V33)</f>
        <v>0</v>
      </c>
      <c r="X42" s="181"/>
    </row>
    <row r="43" spans="1:24" ht="15" customHeight="1" thickTop="1">
      <c r="A43" s="37"/>
      <c r="B43" s="228" t="s">
        <v>102</v>
      </c>
      <c r="C43" s="229"/>
      <c r="D43" s="229"/>
      <c r="E43" s="47" t="s">
        <v>33</v>
      </c>
      <c r="F43" s="238" t="s">
        <v>27</v>
      </c>
      <c r="G43" s="48">
        <f>IFERROR(J40,0)</f>
        <v>0</v>
      </c>
      <c r="H43" s="238" t="s">
        <v>27</v>
      </c>
      <c r="I43" s="134"/>
      <c r="J43" s="134"/>
      <c r="K43" s="49"/>
      <c r="L43" s="27"/>
      <c r="R43" s="28"/>
      <c r="S43" s="175"/>
      <c r="T43" s="176"/>
      <c r="U43" s="176"/>
      <c r="V43" s="176"/>
      <c r="W43" s="183"/>
      <c r="X43" s="181"/>
    </row>
    <row r="44" spans="1:24" ht="15" customHeight="1" thickBot="1">
      <c r="A44" s="37"/>
      <c r="B44" s="228"/>
      <c r="C44" s="229"/>
      <c r="D44" s="229"/>
      <c r="E44" s="50" t="s">
        <v>34</v>
      </c>
      <c r="F44" s="238"/>
      <c r="G44" s="51">
        <f>P19</f>
        <v>0</v>
      </c>
      <c r="H44" s="238"/>
      <c r="I44" s="188" t="str">
        <f>IF((G43&gt;0)*(G44&gt;0),G43/G44,"0,00")</f>
        <v>0,00</v>
      </c>
      <c r="J44" s="134"/>
      <c r="K44" s="49"/>
      <c r="L44" s="27"/>
      <c r="R44" s="28"/>
      <c r="S44" s="175"/>
      <c r="T44" s="176"/>
      <c r="U44" s="176"/>
      <c r="V44" s="177" t="s">
        <v>50</v>
      </c>
      <c r="W44" s="90">
        <f>IFERROR(W40/W42,0)</f>
        <v>0</v>
      </c>
      <c r="X44" s="181"/>
    </row>
    <row r="45" spans="1:24" ht="7.5" customHeight="1" thickTop="1" thickBot="1">
      <c r="A45" s="37"/>
      <c r="B45" s="52"/>
      <c r="C45" s="53"/>
      <c r="D45" s="53"/>
      <c r="E45" s="54"/>
      <c r="F45" s="53"/>
      <c r="G45" s="54"/>
      <c r="H45" s="53"/>
      <c r="I45" s="55"/>
      <c r="J45" s="55"/>
      <c r="K45" s="56"/>
      <c r="L45" s="27"/>
      <c r="Q45" s="27"/>
      <c r="R45" s="28"/>
      <c r="S45" s="175"/>
      <c r="T45" s="176"/>
      <c r="U45" s="176"/>
      <c r="V45" s="177"/>
      <c r="W45" s="177"/>
      <c r="X45" s="181"/>
    </row>
    <row r="46" spans="1:24" ht="15">
      <c r="A46" s="37"/>
      <c r="B46" s="43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8"/>
      <c r="S46" s="175"/>
      <c r="T46" s="176"/>
      <c r="U46" s="176"/>
      <c r="V46" s="177"/>
      <c r="W46" s="177"/>
      <c r="X46" s="181"/>
    </row>
    <row r="47" spans="1:24" ht="15" customHeight="1">
      <c r="A47" s="37"/>
      <c r="B47" s="14" t="s">
        <v>95</v>
      </c>
      <c r="C47" s="14"/>
      <c r="D47" s="14"/>
      <c r="E47" s="14"/>
      <c r="F47" s="14"/>
      <c r="G47" s="27"/>
      <c r="H47" s="27"/>
      <c r="I47" s="27"/>
      <c r="J47" s="27"/>
      <c r="K47" s="85"/>
      <c r="L47" s="27"/>
      <c r="M47" s="27"/>
      <c r="N47" s="27"/>
      <c r="O47" s="27"/>
      <c r="P47" s="27"/>
      <c r="Q47" s="27"/>
      <c r="R47" s="28"/>
      <c r="S47" s="175"/>
      <c r="T47" s="176"/>
      <c r="U47" s="176"/>
      <c r="V47" s="180" t="s">
        <v>51</v>
      </c>
      <c r="W47" s="91">
        <f>W44-I44</f>
        <v>0</v>
      </c>
      <c r="X47" s="181"/>
    </row>
    <row r="48" spans="1:24" ht="7.5" customHeight="1">
      <c r="A48" s="37"/>
      <c r="B48" s="14"/>
      <c r="C48" s="14"/>
      <c r="D48" s="14"/>
      <c r="E48" s="14"/>
      <c r="F48" s="14"/>
      <c r="G48" s="27"/>
      <c r="H48" s="27"/>
      <c r="I48" s="27"/>
      <c r="J48" s="27"/>
      <c r="K48" s="27"/>
      <c r="L48" s="27"/>
      <c r="M48" s="21"/>
      <c r="N48" s="21"/>
      <c r="O48" s="21"/>
      <c r="P48" s="21"/>
      <c r="Q48" s="27"/>
      <c r="R48" s="28"/>
      <c r="S48" s="175"/>
      <c r="T48" s="176"/>
      <c r="U48" s="176"/>
      <c r="V48" s="176"/>
      <c r="W48" s="176"/>
      <c r="X48" s="181"/>
    </row>
    <row r="49" spans="1:24" ht="15">
      <c r="A49" s="37"/>
      <c r="B49" s="14"/>
      <c r="C49" s="14"/>
      <c r="D49" s="14"/>
      <c r="E49" s="14"/>
      <c r="F49" s="14"/>
      <c r="G49" s="27"/>
      <c r="H49" s="27"/>
      <c r="I49" s="27"/>
      <c r="J49" s="27"/>
      <c r="K49" s="85"/>
      <c r="L49" s="27"/>
      <c r="R49" s="17"/>
      <c r="S49" s="175"/>
      <c r="T49" s="176"/>
      <c r="U49" s="176"/>
      <c r="V49" s="176"/>
      <c r="W49" s="176"/>
      <c r="X49" s="181"/>
    </row>
    <row r="50" spans="1:24" ht="16.5" customHeight="1" thickBot="1">
      <c r="A50" s="37"/>
      <c r="B50" s="14"/>
      <c r="C50" s="14"/>
      <c r="D50" s="14"/>
      <c r="E50" s="14"/>
      <c r="F50" s="14"/>
      <c r="G50" s="27"/>
      <c r="H50" s="27"/>
      <c r="I50" s="27"/>
      <c r="J50" s="27"/>
      <c r="K50" s="27"/>
      <c r="L50" s="27"/>
      <c r="M50" s="21"/>
      <c r="N50" s="21"/>
      <c r="O50" s="21"/>
      <c r="P50" s="21"/>
      <c r="Q50" s="21"/>
      <c r="R50" s="57"/>
      <c r="S50" s="175"/>
      <c r="T50" s="176"/>
      <c r="U50" s="176"/>
      <c r="V50" s="176"/>
      <c r="W50" s="176"/>
      <c r="X50" s="181"/>
    </row>
    <row r="51" spans="1:24" ht="15">
      <c r="A51" s="37"/>
      <c r="B51" s="12" t="s">
        <v>106</v>
      </c>
      <c r="C51" s="12"/>
      <c r="D51" s="12"/>
      <c r="E51" s="12"/>
      <c r="F51" s="27"/>
      <c r="G51" s="27"/>
      <c r="H51" s="27"/>
      <c r="I51" s="27"/>
      <c r="J51" s="27"/>
      <c r="K51" s="27"/>
      <c r="L51" s="27"/>
      <c r="R51" s="57"/>
      <c r="S51" s="71"/>
      <c r="T51" s="72"/>
      <c r="U51" s="72"/>
      <c r="V51" s="72"/>
      <c r="W51" s="72"/>
      <c r="X51" s="84"/>
    </row>
    <row r="52" spans="1:24" ht="15" customHeight="1">
      <c r="A52" s="37"/>
      <c r="B52" s="12"/>
      <c r="C52" s="12"/>
      <c r="D52" s="12"/>
      <c r="E52" s="12"/>
      <c r="F52" s="27"/>
      <c r="G52" s="27"/>
      <c r="H52" s="27"/>
      <c r="I52" s="27"/>
      <c r="J52" s="27"/>
      <c r="K52" s="27"/>
      <c r="L52" s="27"/>
      <c r="M52" s="10"/>
      <c r="N52" s="10"/>
      <c r="O52" s="10"/>
      <c r="P52" s="10"/>
      <c r="Q52" s="10"/>
      <c r="R52" s="57"/>
      <c r="S52" s="73"/>
      <c r="T52" s="74"/>
      <c r="U52" s="74"/>
      <c r="V52" s="74"/>
      <c r="W52" s="74"/>
      <c r="X52" s="82"/>
    </row>
    <row r="53" spans="1:24" ht="15.75">
      <c r="A53" s="37"/>
      <c r="B53" s="12"/>
      <c r="C53" s="12"/>
      <c r="D53" s="12"/>
      <c r="E53" s="12"/>
      <c r="F53" s="27"/>
      <c r="G53" s="9" t="s">
        <v>63</v>
      </c>
      <c r="H53" s="9"/>
      <c r="I53" s="9"/>
      <c r="J53" s="9"/>
      <c r="K53" s="9"/>
      <c r="L53" s="27"/>
      <c r="M53" s="11" t="s">
        <v>94</v>
      </c>
      <c r="N53" s="11"/>
      <c r="O53" s="11"/>
      <c r="P53" s="11"/>
      <c r="Q53" s="11"/>
      <c r="R53" s="83"/>
      <c r="S53" s="108"/>
      <c r="T53" s="109"/>
      <c r="U53" s="109"/>
      <c r="V53" s="186" t="s">
        <v>88</v>
      </c>
      <c r="W53" s="184"/>
      <c r="X53" s="185"/>
    </row>
    <row r="54" spans="1:24" ht="15" customHeight="1" thickBot="1">
      <c r="A54" s="58"/>
      <c r="B54" s="33"/>
      <c r="C54" s="33"/>
      <c r="D54" s="33"/>
      <c r="E54" s="33"/>
      <c r="F54" s="33"/>
      <c r="G54" s="13" t="s">
        <v>107</v>
      </c>
      <c r="H54" s="13"/>
      <c r="I54" s="13"/>
      <c r="J54" s="13"/>
      <c r="K54" s="13"/>
      <c r="L54" s="33"/>
      <c r="M54" s="13" t="s">
        <v>107</v>
      </c>
      <c r="N54" s="13"/>
      <c r="O54" s="13"/>
      <c r="P54" s="13"/>
      <c r="Q54" s="13"/>
      <c r="R54" s="81"/>
      <c r="S54" s="110"/>
      <c r="T54" s="111"/>
      <c r="U54" s="111"/>
      <c r="V54" s="75"/>
      <c r="W54" s="75"/>
      <c r="X54" s="76"/>
    </row>
    <row r="55" spans="1:24" ht="7.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80"/>
      <c r="O55" s="27"/>
      <c r="P55" s="27"/>
      <c r="Q55" s="27"/>
      <c r="R55" s="27"/>
      <c r="S55" s="27"/>
      <c r="T55" s="27"/>
      <c r="U55" s="27"/>
      <c r="V55" s="27"/>
      <c r="W55" s="27"/>
      <c r="X55" s="27"/>
    </row>
  </sheetData>
  <sheetProtection algorithmName="SHA-512" hashValue="yslDCjugCFBYSy5ifThvoFZO5uZ+WHlNAN17zy7hIft0BkS9JTLCfVAb50svKN8o7YHxt+MUzVqF3j20YNOUng==" saltValue="5PoXHYhoqDfcMZJ+4Y37rg==" spinCount="100000" sheet="1" sort="0" autoFilter="0"/>
  <autoFilter ref="S21:X33">
    <filterColumn colId="4" showButton="0"/>
  </autoFilter>
  <mergeCells count="97">
    <mergeCell ref="S14:X16"/>
    <mergeCell ref="C15:K15"/>
    <mergeCell ref="A1:Q1"/>
    <mergeCell ref="B2:Q4"/>
    <mergeCell ref="C6:K6"/>
    <mergeCell ref="P6:Q6"/>
    <mergeCell ref="C7:K7"/>
    <mergeCell ref="P7:Q7"/>
    <mergeCell ref="C8:K8"/>
    <mergeCell ref="P8:Q8"/>
    <mergeCell ref="P9:Q9"/>
    <mergeCell ref="P10:Q10"/>
    <mergeCell ref="B12:P12"/>
    <mergeCell ref="M15:R15"/>
    <mergeCell ref="G17:Q17"/>
    <mergeCell ref="W17:X17"/>
    <mergeCell ref="B40:I40"/>
    <mergeCell ref="P19:Q19"/>
    <mergeCell ref="M20:Q20"/>
    <mergeCell ref="G19:H19"/>
    <mergeCell ref="M19:O19"/>
    <mergeCell ref="G20:H20"/>
    <mergeCell ref="M21:O21"/>
    <mergeCell ref="W21:X21"/>
    <mergeCell ref="G21:H21"/>
    <mergeCell ref="W22:X22"/>
    <mergeCell ref="S18:S20"/>
    <mergeCell ref="T18:T20"/>
    <mergeCell ref="U18:U20"/>
    <mergeCell ref="V18:V20"/>
    <mergeCell ref="W18:X20"/>
    <mergeCell ref="G22:H22"/>
    <mergeCell ref="M23:O23"/>
    <mergeCell ref="W23:X23"/>
    <mergeCell ref="G23:H23"/>
    <mergeCell ref="W24:X24"/>
    <mergeCell ref="P23:Q23"/>
    <mergeCell ref="M22:O22"/>
    <mergeCell ref="P22:Q22"/>
    <mergeCell ref="G24:H24"/>
    <mergeCell ref="M24:O24"/>
    <mergeCell ref="P24:Q24"/>
    <mergeCell ref="M25:O25"/>
    <mergeCell ref="W25:X25"/>
    <mergeCell ref="G25:H25"/>
    <mergeCell ref="W26:X26"/>
    <mergeCell ref="P25:Q25"/>
    <mergeCell ref="W27:X27"/>
    <mergeCell ref="G27:H27"/>
    <mergeCell ref="W28:X28"/>
    <mergeCell ref="P27:Q27"/>
    <mergeCell ref="M26:O26"/>
    <mergeCell ref="P26:Q26"/>
    <mergeCell ref="F43:F44"/>
    <mergeCell ref="H43:H44"/>
    <mergeCell ref="M38:M39"/>
    <mergeCell ref="G26:H26"/>
    <mergeCell ref="M27:O27"/>
    <mergeCell ref="G32:H32"/>
    <mergeCell ref="W32:X32"/>
    <mergeCell ref="I28:K35"/>
    <mergeCell ref="B30:D30"/>
    <mergeCell ref="B43:D44"/>
    <mergeCell ref="G34:H34"/>
    <mergeCell ref="G35:H35"/>
    <mergeCell ref="D38:E38"/>
    <mergeCell ref="P31:Q31"/>
    <mergeCell ref="P32:Q32"/>
    <mergeCell ref="M29:O29"/>
    <mergeCell ref="W29:X29"/>
    <mergeCell ref="M30:O30"/>
    <mergeCell ref="W30:X30"/>
    <mergeCell ref="M31:O31"/>
    <mergeCell ref="W31:X31"/>
    <mergeCell ref="W33:X33"/>
    <mergeCell ref="P29:Q29"/>
    <mergeCell ref="P30:Q30"/>
    <mergeCell ref="F38:K39"/>
    <mergeCell ref="M28:O28"/>
    <mergeCell ref="P28:Q28"/>
    <mergeCell ref="M33:O33"/>
    <mergeCell ref="G33:H33"/>
    <mergeCell ref="O38:O39"/>
    <mergeCell ref="F37:K37"/>
    <mergeCell ref="P33:Q33"/>
    <mergeCell ref="M32:O32"/>
    <mergeCell ref="G28:H28"/>
    <mergeCell ref="G29:H29"/>
    <mergeCell ref="G30:H30"/>
    <mergeCell ref="G31:H31"/>
    <mergeCell ref="B47:F50"/>
    <mergeCell ref="G54:K54"/>
    <mergeCell ref="B51:E53"/>
    <mergeCell ref="M53:Q53"/>
    <mergeCell ref="M54:Q54"/>
    <mergeCell ref="M52:Q52"/>
    <mergeCell ref="G53:K53"/>
  </mergeCells>
  <conditionalFormatting sqref="B15 B21:B26 B38">
    <cfRule type="expression" priority="51" dxfId="39">
      <formula>$C15=""</formula>
    </cfRule>
  </conditionalFormatting>
  <conditionalFormatting sqref="B17">
    <cfRule type="expression" priority="61" dxfId="38">
      <formula>C17=""</formula>
    </cfRule>
  </conditionalFormatting>
  <conditionalFormatting sqref="C21:C26 I21:J26 D27:D29 I27 D31:D35 C38">
    <cfRule type="cellIs" priority="32" dxfId="37" operator="equal">
      <formula>""</formula>
    </cfRule>
  </conditionalFormatting>
  <conditionalFormatting sqref="B37:E37 C38">
    <cfRule type="expression" priority="518" dxfId="36">
      <formula>OR(AND($C$38=0,$Y$9=1),AND($C$38&gt;0,$Y$9&lt;&gt;1),AND($F$37&lt;&gt;"",$Y$9&lt;1))</formula>
    </cfRule>
  </conditionalFormatting>
  <conditionalFormatting sqref="C15:D15">
    <cfRule type="cellIs" priority="44" dxfId="37" operator="equal">
      <formula>0</formula>
    </cfRule>
  </conditionalFormatting>
  <conditionalFormatting sqref="S17:T17 C20:E20 I20:K20 J40:K40">
    <cfRule type="cellIs" priority="513" dxfId="34" operator="greaterThan">
      <formula>$Y$8</formula>
    </cfRule>
  </conditionalFormatting>
  <conditionalFormatting sqref="D38:E38">
    <cfRule type="cellIs" priority="31" dxfId="36" operator="notEqual">
      <formula>""</formula>
    </cfRule>
  </conditionalFormatting>
  <conditionalFormatting sqref="E9">
    <cfRule type="cellIs" priority="4" dxfId="37" operator="equal">
      <formula>""</formula>
    </cfRule>
    <cfRule type="cellIs" priority="5" dxfId="31" operator="greaterThan">
      <formula>$G$9</formula>
    </cfRule>
  </conditionalFormatting>
  <conditionalFormatting sqref="E19:E20 B37:E37">
    <cfRule type="expression" priority="57" dxfId="36">
      <formula>AND($C$20&gt;0,$C$38="")</formula>
    </cfRule>
  </conditionalFormatting>
  <conditionalFormatting sqref="F37">
    <cfRule type="notContainsText" priority="33" dxfId="36" operator="notContains" text="berück">
      <formula>ISERROR(SEARCH("berück",F37))</formula>
    </cfRule>
  </conditionalFormatting>
  <conditionalFormatting sqref="F37:K37">
    <cfRule type="cellIs" priority="29" dxfId="28" operator="equal">
      <formula>""</formula>
    </cfRule>
  </conditionalFormatting>
  <conditionalFormatting sqref="F38:K39">
    <cfRule type="expression" priority="522" dxfId="27">
      <formula>AND($D$38="",$F$38&lt;&gt;"",$Y$9=1)</formula>
    </cfRule>
    <cfRule type="expression" priority="521" dxfId="36">
      <formula>AND($F$38&lt;&gt;"",OR($Y$9&lt;&gt;1,$D$38&lt;&gt;""))</formula>
    </cfRule>
    <cfRule type="expression" priority="520" dxfId="37">
      <formula>AND($Y$9=1,$F$38="")</formula>
    </cfRule>
  </conditionalFormatting>
  <conditionalFormatting sqref="G9">
    <cfRule type="cellIs" priority="1" dxfId="37" operator="equal">
      <formula>""</formula>
    </cfRule>
    <cfRule type="cellIs" priority="2" dxfId="31" operator="lessThan">
      <formula>$E$9</formula>
    </cfRule>
    <cfRule type="expression" priority="3" dxfId="31">
      <formula>AND($E$9="",$G$9&lt;&gt;"")</formula>
    </cfRule>
  </conditionalFormatting>
  <conditionalFormatting sqref="G17">
    <cfRule type="containsText" priority="71" dxfId="36" operator="containsText" text="Blatt">
      <formula>NOT(ISERROR(SEARCH("Blatt",G17)))</formula>
    </cfRule>
  </conditionalFormatting>
  <conditionalFormatting sqref="G21:H27">
    <cfRule type="expression" priority="50" dxfId="39">
      <formula>$I21=""</formula>
    </cfRule>
  </conditionalFormatting>
  <conditionalFormatting sqref="J40:K40">
    <cfRule type="cellIs" priority="35" dxfId="34" operator="lessThan">
      <formula>0</formula>
    </cfRule>
  </conditionalFormatting>
  <conditionalFormatting sqref="E21:E35 K21:K27">
    <cfRule type="cellIs" priority="63" dxfId="18" operator="greaterThan">
      <formula>0</formula>
    </cfRule>
  </conditionalFormatting>
  <conditionalFormatting sqref="L9:O9">
    <cfRule type="expression" priority="10" dxfId="39">
      <formula>$P$9=""</formula>
    </cfRule>
  </conditionalFormatting>
  <conditionalFormatting sqref="M15">
    <cfRule type="expression" priority="64" dxfId="36">
      <formula>$C$15=""</formula>
    </cfRule>
  </conditionalFormatting>
  <conditionalFormatting sqref="M22:M33">
    <cfRule type="expression" priority="20" dxfId="39">
      <formula>$P22=""</formula>
    </cfRule>
  </conditionalFormatting>
  <conditionalFormatting sqref="M35:R35">
    <cfRule type="expression" priority="489" dxfId="36">
      <formula>$M$35&lt;&gt;""</formula>
    </cfRule>
  </conditionalFormatting>
  <conditionalFormatting sqref="O7:P8">
    <cfRule type="containsText" priority="6" dxfId="36" operator="containsText" text="fehlt">
      <formula>NOT(ISERROR(SEARCH("fehlt",O7)))</formula>
    </cfRule>
  </conditionalFormatting>
  <conditionalFormatting sqref="C6:K8 P6">
    <cfRule type="cellIs" priority="12" dxfId="37" operator="equal">
      <formula>""</formula>
    </cfRule>
  </conditionalFormatting>
  <conditionalFormatting sqref="P9">
    <cfRule type="cellIs" priority="13" dxfId="31" operator="notBetween">
      <formula>$E$9</formula>
      <formula>$G$9</formula>
    </cfRule>
    <cfRule type="cellIs" priority="7" dxfId="37" operator="equal">
      <formula>0</formula>
    </cfRule>
  </conditionalFormatting>
  <conditionalFormatting sqref="P10">
    <cfRule type="expression" priority="14" dxfId="9">
      <formula>$P$9&lt;&gt;""</formula>
    </cfRule>
    <cfRule type="expression" priority="11" dxfId="31">
      <formula>OR($P$9="",$P$9&lt;$E$9,$P$9&gt;$G$9)</formula>
    </cfRule>
  </conditionalFormatting>
  <conditionalFormatting sqref="P22:P33">
    <cfRule type="cellIs" priority="19" dxfId="37" operator="equal">
      <formula>""</formula>
    </cfRule>
  </conditionalFormatting>
  <conditionalFormatting sqref="P39 I43:I44">
    <cfRule type="cellIs" priority="56" dxfId="34" operator="greaterThan">
      <formula>$Y$7</formula>
    </cfRule>
  </conditionalFormatting>
  <conditionalFormatting sqref="S17:T17 E20 K20">
    <cfRule type="cellIs" priority="55" dxfId="34" operator="lessThan">
      <formula>0</formula>
    </cfRule>
  </conditionalFormatting>
  <conditionalFormatting sqref="U22:U33">
    <cfRule type="expression" priority="491" dxfId="34">
      <formula>AND(U22&lt;&gt;"",P22="")</formula>
    </cfRule>
  </conditionalFormatting>
  <conditionalFormatting sqref="V17 P19">
    <cfRule type="cellIs" priority="523" dxfId="34" operator="greaterThan">
      <formula>$Y$6*10</formula>
    </cfRule>
  </conditionalFormatting>
  <conditionalFormatting sqref="V22:V33">
    <cfRule type="cellIs" priority="60" dxfId="18" operator="greaterThan">
      <formula>0</formula>
    </cfRule>
  </conditionalFormatting>
  <conditionalFormatting sqref="W37:W38 W40">
    <cfRule type="cellIs" priority="16" dxfId="34" operator="greaterThan">
      <formula>$X$7</formula>
    </cfRule>
    <cfRule type="cellIs" priority="15" dxfId="34" operator="lessThan">
      <formula>0</formula>
    </cfRule>
  </conditionalFormatting>
  <dataValidations count="8">
    <dataValidation type="decimal" allowBlank="1" showInputMessage="1" showErrorMessage="1" promptTitle="Hinweis Betragseingabe:" prompt="Es muss ein Betrag zwischen &quot;0,00&quot; und &quot;999.999&quot; eingegeben werden!" errorTitle="Fehler bei Betragseingabe!" error="Betragseingabe falsch oder außerhalb des zulässigen Wertebereichs!" sqref="C21:C26 I21:I27 J21:J26 S22:T33 D27:D29 D31:D35 C38 W39">
      <formula1>0</formula1>
      <formula2>999999</formula2>
    </dataValidation>
    <dataValidation type="date" allowBlank="1" showInputMessage="1" showErrorMessage="1" promptTitle="Hinweis Datumseingabe:" prompt="Geben Sie ein gültiges Datum zwischen dem Beginn des Kalenderjahres des Durchführungszeitraums bzw. Ende des Durchführungs-zeitraums (muss ggf. vorher definiert werden) ein!" errorTitle="Fehler bei Datumseingabe!" error="Datumseingabe falsch oder außerhalb des zulässigen Wertebereichs!" sqref="P9:Q9">
      <formula1>IFERROR(DATE(YEAR(E9),1,1),DATE(YEAR($Y$1),1,1))</formula1>
      <formula2>MIN($G$9,$Y$2)</formula2>
    </dataValidation>
    <dataValidation type="date" allowBlank="1" showInputMessage="1" showErrorMessage="1" promptTitle="Hinweis Datumseingabe:" prompt="Geben Sie ein gültiges Datum zwischen 01.07.2022 und 31.12.2029 ein!" errorTitle="Fehler bei Datumseingabe!" error="Datumseingabe falsch oder außerhalb des zulässigen Wertebereichs!" sqref="E9">
      <formula1>$Y$1</formula1>
      <formula2>$Y$2</formula2>
    </dataValidation>
    <dataValidation type="date" allowBlank="1" showInputMessage="1" showErrorMessage="1" promptTitle="Hinweis Datumseingabe:" prompt="Geben Sie ein gültiges Datum nach dem Beginn der Tätigkeiten und bis max. 31.12.2029 ein!" errorTitle="Fehler bei Datumseingabe!" error="Datumseingabe falsch oder außerhalb des zulässigen Wertebereichs!" sqref="G9">
      <formula1>MAX($E$9,$Y$1)</formula1>
      <formula2>$Y$2</formula2>
    </dataValidation>
    <dataValidation type="decimal" allowBlank="1" showInputMessage="1" showErrorMessage="1" promptTitle="Hinweis Betragseingabe:" prompt="Es muss ein Betrag zwischen &quot;0,00&quot; und &quot;250,00&quot; eingegeben werden!" errorTitle="Fehler bei Betragseingabe!" error="Betragseingabe falsch oder außerhalb des zulässigen Wertebereichs!" sqref="P22:P33">
      <formula1>0</formula1>
      <formula2>$Y$6</formula2>
    </dataValidation>
    <dataValidation type="decimal" showInputMessage="1" showErrorMessage="1" promptTitle="Hinweis Betragseingabe:" prompt="Es können nicht mehr Stunden als nachgewiesen abgezogen werden, zusätzlich darf der Wert &quot;250,00&quot; nicht überschreiten!" errorTitle="Fehler bei Betragseingabe!" error="Betragseingabe falsch oder außerhalb des zulässigen Wertebereichs!" sqref="U22:U33">
      <formula1>P22*-1</formula1>
      <formula2>$Y$6</formula2>
    </dataValidation>
    <dataValidation type="textLength" operator="greaterThanOrEqual" allowBlank="1" showInputMessage="1" showErrorMessage="1" promptTitle="Hinweis zur Eingabe:" prompt="Geben Sie mindestens 3 Buchstaben ein!" errorTitle="Fehlerhafte Eingabe!" error="Eingabe unzureichend oder außerhalb des zulässigen Bereichs!" sqref="C15:D16 E15:F18 G15:K16 C18:D18 G18:K18">
      <formula1>$Y$3</formula1>
    </dataValidation>
    <dataValidation type="textLength" operator="greaterThanOrEqual" allowBlank="1" showInputMessage="1" showErrorMessage="1" promptTitle="Hinweis zur Eingabe:" prompt="Geben Sie mindestens 5 Ziffern ein!" errorTitle="Fehlerhafte Eingabe!" error="Eingabe unzureichend oder außerhalb des zulässigen Bereichs!" sqref="P6:Q6">
      <formula1>$Y$3+2</formula1>
    </dataValidation>
  </dataValidations>
  <pageMargins left="0.708661417322835" right="0.708661417322835" top="0.590551181102362" bottom="0.393700787401575" header="0.31496062992126" footer="0.31496062992126"/>
  <pageSetup orientation="landscape" paperSize="9" scale="66" r:id="rId6"/>
  <headerFooter>
    <oddHeader>&amp;L&amp;"Tahoma,Standard"&amp;A</oddHeader>
    <oddFooter>&amp;L&amp;"Tahoma,Standard"SFG_Nachweis_Stundensatzberechnung_IST&amp;R&amp;"Tahoma,Standard"Seite &amp;P von &amp;N</oddFooter>
  </headerFooter>
  <ignoredErrors>
    <ignoredError sqref="W39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3237" r:id="rId2" name="Optionsfeld 1">
              <controlPr defaultSize="0" autoLine="0" linkedCell="Y9" autoPict="0">
                <anchor moveWithCells="1">
                  <from>
                    <xdr:col>4</xdr:col>
                    <xdr:colOff>19050</xdr:colOff>
                    <xdr:row>36</xdr:row>
                    <xdr:rowOff>0</xdr:rowOff>
                  </from>
                  <to>
                    <xdr:col>4</xdr:col>
                    <xdr:colOff>323850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38" r:id="rId3" name="Option Button 6">
              <controlPr defaultSize="0" autoLine="0" linkedCell="Y9" autoPict="0">
                <anchor moveWithCells="1">
                  <from>
                    <xdr:col>4</xdr:col>
                    <xdr:colOff>361950</xdr:colOff>
                    <xdr:row>36</xdr:row>
                    <xdr:rowOff>0</xdr:rowOff>
                  </from>
                  <to>
                    <xdr:col>4</xdr:col>
                    <xdr:colOff>933450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Stundensatz nach IST-Kosten</vt:lpstr>
    </vt:vector>
  </TitlesOfParts>
  <Template/>
  <Manager/>
  <Company>Steirische Wirtschaftsförderungs GmbH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09_VL_024_Berechnung Personalkosten nach Ist-Kosten EFRE_JTF_2021-2027</dc:title>
  <dc:subject/>
  <dc:creator>Gratzer Ulf</dc:creator>
  <cp:keywords/>
  <dc:description>VKS Referenzdokument
Vorlage für den Kunden auf der Webseite</dc:description>
  <cp:lastModifiedBy>Steinberger Stefanie</cp:lastModifiedBy>
  <cp:lastPrinted>2018-03-22T16:43:22Z</cp:lastPrinted>
  <dcterms:created xsi:type="dcterms:W3CDTF">2017-08-04T07:46:24Z</dcterms:created>
  <dcterms:modified xsi:type="dcterms:W3CDTF">2024-05-29T12:34:11Z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253254</vt:lpwstr>
  </property>
  <property fmtid="{D5CDD505-2E9C-101B-9397-08002B2CF9AE}" pid="3" name="rox_ID">
    <vt:lpwstr>36735</vt:lpwstr>
  </property>
  <property fmtid="{D5CDD505-2E9C-101B-9397-08002B2CF9AE}" pid="4" name="rox_Title">
    <vt:lpwstr>09_VL_024_Berechnung Personalkosten nach Ist-Kosten EFRE_JTF_2021-2027</vt:lpwstr>
  </property>
  <property fmtid="{D5CDD505-2E9C-101B-9397-08002B2CF9AE}" pid="5" name="rox_Status">
    <vt:lpwstr>freigegeben</vt:lpwstr>
  </property>
  <property fmtid="{D5CDD505-2E9C-101B-9397-08002B2CF9AE}" pid="6" name="rox_Revision">
    <vt:lpwstr>002/05.2024</vt:lpwstr>
  </property>
  <property fmtid="{D5CDD505-2E9C-101B-9397-08002B2CF9AE}" pid="7" name="rox_Description">
    <vt:lpwstr>VKS Referenzdokument
Vorlage für den Kunden auf der Webseite</vt:lpwstr>
  </property>
  <property fmtid="{D5CDD505-2E9C-101B-9397-08002B2CF9AE}" pid="8" name="rox_DocType">
    <vt:lpwstr>Vorlage (VL)</vt:lpwstr>
  </property>
  <property fmtid="{D5CDD505-2E9C-101B-9397-08002B2CF9AE}" pid="9" name="rox_CreatedBy">
    <vt:lpwstr>01.12.2023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29.05.2024</vt:lpwstr>
  </property>
  <property fmtid="{D5CDD505-2E9C-101B-9397-08002B2CF9AE}" pid="13" name="rox_DocPath">
    <vt:lpwstr>Dokumente/Prozesslandkarte/09 Förderungsaktionen entwickeln, Unternehmen beraten und Förderungsprojekte bearbeiten/04 Abrechnun</vt:lpwstr>
  </property>
  <property fmtid="{D5CDD505-2E9C-101B-9397-08002B2CF9AE}" pid="14" name="rox_DocPath_2">
    <vt:lpwstr>g von Förderungen/Vorlagen/</vt:lpwstr>
  </property>
  <property fmtid="{D5CDD505-2E9C-101B-9397-08002B2CF9AE}" pid="15" name="rox_ParentDocTitle">
    <vt:lpwstr>Vorlagen</vt:lpwstr>
  </property>
  <property fmtid="{D5CDD505-2E9C-101B-9397-08002B2CF9AE}" pid="16" name="rox_FileName">
    <vt:lpwstr>V1_09_VL_024_Berechnung Personalkosten nach Ist-Kosten EFRE_JTF_2021-2027.xlsx</vt:lpwstr>
  </property>
  <property fmtid="{D5CDD505-2E9C-101B-9397-08002B2CF9AE}" pid="17" name="rox_VKSVersion">
    <vt:lpwstr>2</vt:lpwstr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Ja</vt:lpwstr>
  </property>
  <property fmtid="{D5CDD505-2E9C-101B-9397-08002B2CF9AE}" pid="22" name="rox_Versionsinformationen">
    <vt:lpwstr>Entfall Unterschriften/Signaturen FW sowie StB; Anpassung der Nummerierung an die neue Prozesslandkarte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29.05.2025</vt:lpwstr>
  </property>
  <property fmtid="{D5CDD505-2E9C-101B-9397-08002B2CF9AE}" pid="31" name="rox_DesignVerant">
    <vt:lpwstr>Steiner, Erich</vt:lpwstr>
  </property>
  <property fmtid="{D5CDD505-2E9C-101B-9397-08002B2CF9AE}" pid="32" name="rox_DesignVerant_SelKey">
    <vt:lpwstr>Steiner, Erich</vt:lpwstr>
  </property>
  <property fmtid="{D5CDD505-2E9C-101B-9397-08002B2CF9AE}" pid="33" name="rox_ErgVerant">
    <vt:lpwstr>Steiner, Erich</vt:lpwstr>
  </property>
  <property fmtid="{D5CDD505-2E9C-101B-9397-08002B2CF9AE}" pid="34" name="rox_ErgVerant_SelKey">
    <vt:lpwstr>Steiner, Erich</vt:lpwstr>
  </property>
  <property fmtid="{D5CDD505-2E9C-101B-9397-08002B2CF9AE}" pid="35" name="rox_Kennung">
    <vt:lpwstr>09_VL_024_Berechnung Personalkosten nach Ist-Kosten EFRE_JTF_2021-2027</vt:lpwstr>
  </property>
  <property fmtid="{D5CDD505-2E9C-101B-9397-08002B2CF9AE}" pid="36" name="rox_step_letztepruefung_u">
    <vt:lpwstr>Siml, Gerlinde</vt:lpwstr>
  </property>
  <property fmtid="{D5CDD505-2E9C-101B-9397-08002B2CF9AE}" pid="37" name="rox_step_letztepruefung_d">
    <vt:lpwstr>29.05.2024</vt:lpwstr>
  </property>
  <property fmtid="{D5CDD505-2E9C-101B-9397-08002B2CF9AE}" pid="38" name="rox_step_vks_d">
    <vt:lpwstr/>
  </property>
  <property fmtid="{D5CDD505-2E9C-101B-9397-08002B2CF9AE}" pid="39" name="rox_step_vks_u">
    <vt:lpwstr/>
  </property>
  <property fmtid="{D5CDD505-2E9C-101B-9397-08002B2CF9AE}" pid="40" name="rox_step_vks">
    <vt:lpwstr>-</vt:lpwstr>
  </property>
  <property fmtid="{D5CDD505-2E9C-101B-9397-08002B2CF9AE}" pid="41" name="rox_step_freigabe_u">
    <vt:lpwstr>Gratzer, Ulf</vt:lpwstr>
  </property>
  <property fmtid="{D5CDD505-2E9C-101B-9397-08002B2CF9AE}" pid="42" name="rox_step_freigabe_d">
    <vt:lpwstr>29.05.2024</vt:lpwstr>
  </property>
  <property fmtid="{D5CDD505-2E9C-101B-9397-08002B2CF9AE}" pid="43" name="rox_RoleV">
    <vt:lpwstr>Steinberger, Stefanie</vt:lpwstr>
  </property>
  <property fmtid="{D5CDD505-2E9C-101B-9397-08002B2CF9AE}" pid="44" name="rox_RoleB">
    <vt:lpwstr>Pflüger, Jörg
Sifkovits, Alexandra
Steinberger, Stefanie</vt:lpwstr>
  </property>
  <property fmtid="{D5CDD505-2E9C-101B-9397-08002B2CF9AE}" pid="45" name="rox_RoleP">
    <vt:lpwstr>Steiner, Erich
Siml, Gerlinde</vt:lpwstr>
  </property>
  <property fmtid="{D5CDD505-2E9C-101B-9397-08002B2CF9AE}" pid="46" name="rox_RoleK">
    <vt:lpwstr>Sifkovits, Alexandra</vt:lpwstr>
  </property>
  <property fmtid="{D5CDD505-2E9C-101B-9397-08002B2CF9AE}" pid="47" name="rox_RoleF">
    <vt:lpwstr>Gratzer, Ulf</vt:lpwstr>
  </property>
  <property fmtid="{D5CDD505-2E9C-101B-9397-08002B2CF9AE}" pid="48" name="rox_RoleE">
    <vt:lpwstr>kein Empfänger</vt:lpwstr>
  </property>
  <property fmtid="{D5CDD505-2E9C-101B-9397-08002B2CF9AE}" pid="49" name="rox_RoleG">
    <vt:lpwstr>GRUPPE: EFRE/JTF-Abwicklung
GRUPPE: Website</vt:lpwstr>
  </property>
  <property fmtid="{D5CDD505-2E9C-101B-9397-08002B2CF9AE}" pid="50" name="rox_Meta">
    <vt:lpwstr>32</vt:lpwstr>
  </property>
  <property fmtid="{D5CDD505-2E9C-101B-9397-08002B2CF9AE}" pid="51" name="rox_Meta0">
    <vt:lpwstr>&lt;fields&gt;&lt;Field id="rox_Size" caption="Dateigröße" orderid="2" /&gt;&lt;Field id="rox_ID" caption="ID" orderid="33" /&gt;&lt;Field id="rox_T</vt:lpwstr>
  </property>
  <property fmtid="{D5CDD505-2E9C-101B-9397-08002B2CF9AE}" pid="52" name="rox_Meta1">
    <vt:lpwstr>itle" caption="Titel" orderid="0" /&gt;&lt;Field id="rox_Status" caption="Status" orderid="3" /&gt;&lt;Field id="rox_Revision" caption="Rev</vt:lpwstr>
  </property>
  <property fmtid="{D5CDD505-2E9C-101B-9397-08002B2CF9AE}" pid="53" name="rox_Meta2">
    <vt:lpwstr>ision" orderid="4" /&gt;&lt;Field id="rox_Description" caption="Beschreibung" orderid="10" /&gt;&lt;Field id="rox_DocType" caption="Dokumen</vt:lpwstr>
  </property>
  <property fmtid="{D5CDD505-2E9C-101B-9397-08002B2CF9AE}" pid="54" name="rox_Meta3">
    <vt:lpwstr>tentyp" orderid="13" /&gt;&lt;Field id="rox_CreatedBy" caption="Erstellt" orderid="20" /&gt;&lt;Field id="rox_CreatedAt" caption="Erstell</vt:lpwstr>
  </property>
  <property fmtid="{D5CDD505-2E9C-101B-9397-08002B2CF9AE}" pid="55" name="rox_Meta4">
    <vt:lpwstr>t von" orderid="19" /&gt;&lt;Field id="rox_UpdatedBy" caption="Geändert von" orderid="22" /&gt;&lt;Field id="rox_UpdatedAt" caption="Geände</vt:lpwstr>
  </property>
  <property fmtid="{D5CDD505-2E9C-101B-9397-08002B2CF9AE}" pid="56" name="rox_Meta5">
    <vt:lpwstr>rt" orderid="21" /&gt;&lt;Field id="rox_DocPath" caption="Pfad" orderid="34" /&gt;&lt;Field id="rox_DocPath_2" caption="Pfad_2" orderid="35</vt:lpwstr>
  </property>
  <property fmtid="{D5CDD505-2E9C-101B-9397-08002B2CF9AE}" pid="57" name="rox_Meta6">
    <vt:lpwstr>" /&gt;&lt;Field id="rox_ParentDocTitle" caption="Ordner" orderid="36" /&gt;&lt;Field id="rox_FileName" caption="Dateiname" orderid="1" /&gt;&lt;</vt:lpwstr>
  </property>
  <property fmtid="{D5CDD505-2E9C-101B-9397-08002B2CF9AE}" pid="58" name="rox_Meta7">
    <vt:lpwstr>Field id="rox_VKSVersion" caption="VKS-Version" orderid="5" /&gt;&lt;Field id="rox_RelevantChange" caption="Systemrelevante Änderung</vt:lpwstr>
  </property>
  <property fmtid="{D5CDD505-2E9C-101B-9397-08002B2CF9AE}" pid="59" name="rox_Meta8">
    <vt:lpwstr>" orderid="6" /&gt;&lt;Field id="rox_FreigabedatumVB" caption="Freigabedatum VB" orderid="7" /&gt;&lt;Field id="rox_AlternativeGueltigkeit</vt:lpwstr>
  </property>
  <property fmtid="{D5CDD505-2E9C-101B-9397-08002B2CF9AE}" pid="60" name="rox_Meta9">
    <vt:lpwstr>" caption="Alternatives Gültigkeitsdatum" orderid="8" /&gt;&lt;Field id="rox_Veroeffentlichung" caption="Veröffentlichung auf Website</vt:lpwstr>
  </property>
  <property fmtid="{D5CDD505-2E9C-101B-9397-08002B2CF9AE}" pid="61" name="rox_Meta10">
    <vt:lpwstr>" orderid="9" /&gt;&lt;Field id="rox_Versionsinformationen" caption="Versionsinformationen" orderid="11" /&gt;&lt;Field id="rox_Versionsinf</vt:lpwstr>
  </property>
  <property fmtid="{D5CDD505-2E9C-101B-9397-08002B2CF9AE}" pid="62" name="rox_Meta11">
    <vt:lpwstr>ormationen_2" caption="Versionsinformationen_2" orderid="37" /&gt;&lt;Field id="rox_Versionsinformationen_3" caption="Versionsinforma</vt:lpwstr>
  </property>
  <property fmtid="{D5CDD505-2E9C-101B-9397-08002B2CF9AE}" pid="63" name="rox_Meta12">
    <vt:lpwstr>tionen_3" orderid="38" /&gt;&lt;Field id="rox_Versionsinformationen_4" caption="Versionsinformationen_4" orderid="39" /&gt;&lt;Field id="ro</vt:lpwstr>
  </property>
  <property fmtid="{D5CDD505-2E9C-101B-9397-08002B2CF9AE}" pid="64" name="rox_Meta13">
    <vt:lpwstr>x_Versionsinformationen_5" caption="Versionsinformationen_5" orderid="40" /&gt;&lt;Field id="rox_Versionsinformationen_6" caption="Ve</vt:lpwstr>
  </property>
  <property fmtid="{D5CDD505-2E9C-101B-9397-08002B2CF9AE}" pid="65" name="rox_Meta14">
    <vt:lpwstr>rsionsinformationen_6" orderid="41" /&gt;&lt;Field id="rox_Versionsinformationen_7" caption="Versionsinformationen_7" orderid="42" /&gt;</vt:lpwstr>
  </property>
  <property fmtid="{D5CDD505-2E9C-101B-9397-08002B2CF9AE}" pid="66" name="rox_Meta15">
    <vt:lpwstr>&lt;Field id="rox_Versionsinformationen_8" caption="Versionsinformationen_8" orderid="43" /&gt;&lt;Field id="rox_Wiedervorlage" caption=</vt:lpwstr>
  </property>
  <property fmtid="{D5CDD505-2E9C-101B-9397-08002B2CF9AE}" pid="67" name="rox_Meta16">
    <vt:lpwstr>"Wiedervorlage" orderid="14" /&gt;&lt;Field id="rox_DesignVerant" caption="Designverantwortlicher" orderid="15" /&gt;&lt;Field id="rox_Desi</vt:lpwstr>
  </property>
  <property fmtid="{D5CDD505-2E9C-101B-9397-08002B2CF9AE}" pid="68" name="rox_Meta17">
    <vt:lpwstr>gnVerant_SelKey" caption="Designverantwortlicher (Designverantwortlicher )" orderid="44" /&gt;&lt;Field id="rox_ErgVerant" caption="E</vt:lpwstr>
  </property>
  <property fmtid="{D5CDD505-2E9C-101B-9397-08002B2CF9AE}" pid="69" name="rox_Meta18">
    <vt:lpwstr>rgebnisverantwortlicher" orderid="16" /&gt;&lt;Field id="rox_ErgVerant_SelKey" caption="Ergebnisverantwortlicher (Ergebnisverantwortl</vt:lpwstr>
  </property>
  <property fmtid="{D5CDD505-2E9C-101B-9397-08002B2CF9AE}" pid="70" name="rox_Meta19">
    <vt:lpwstr>icher)" orderid="45" /&gt;&lt;Field id="rox_Kennung" caption="Kennung" orderid="17" /&gt;&lt;Field id="rox_step_letztepruefung_u" caption="</vt:lpwstr>
  </property>
  <property fmtid="{D5CDD505-2E9C-101B-9397-08002B2CF9AE}" pid="71" name="rox_Meta20">
    <vt:lpwstr>1.Freigegeben von" orderid="23" /&gt;&lt;Field id="rox_step_letztepruefung_d" caption="1.Freigegeben" orderid="24" /&gt;&lt;Field id="rox_s</vt:lpwstr>
  </property>
  <property fmtid="{D5CDD505-2E9C-101B-9397-08002B2CF9AE}" pid="72" name="rox_Meta21">
    <vt:lpwstr>tep_vks_d" caption="Letzte VKS am" orderid="25" /&gt;&lt;Field id="rox_step_vks_u" caption="Letzter VKS-Verantwortlicher" orderid="26</vt:lpwstr>
  </property>
  <property fmtid="{D5CDD505-2E9C-101B-9397-08002B2CF9AE}" pid="73" name="rox_Meta22">
    <vt:lpwstr>" /&gt;&lt;Field id="rox_step_vks" caption="VKS-Verantwortliche" type="roleconcat" orderid="27"&gt;-&lt;/Field&gt;&lt;Field id="rox_step_freigabe</vt:lpwstr>
  </property>
  <property fmtid="{D5CDD505-2E9C-101B-9397-08002B2CF9AE}" pid="74" name="rox_Meta23">
    <vt:lpwstr>_u" caption="2.Freigegeben von" orderid="28" /&gt;&lt;Field id="rox_step_freigabe_d" caption="2.Freigegeben" orderid="29" /&gt;&lt;Field id</vt:lpwstr>
  </property>
  <property fmtid="{D5CDD505-2E9C-101B-9397-08002B2CF9AE}" pid="75" name="rox_Meta24">
    <vt:lpwstr>="rox_RoleV" caption="Rolle: Verantwortlicher" orderid="46" /&gt;&lt;Field id="rox_RoleB" caption="Rolle: Ersteller (E)" orderid="47</vt:lpwstr>
  </property>
  <property fmtid="{D5CDD505-2E9C-101B-9397-08002B2CF9AE}" pid="76" name="rox_Meta25">
    <vt:lpwstr>" /&gt;&lt;Field id="rox_RoleP" caption="Rolle: 1.Freigeber" orderid="48" /&gt;&lt;Field id="rox_RoleK" caption="Rolle: VKS-Verantwortliche</vt:lpwstr>
  </property>
  <property fmtid="{D5CDD505-2E9C-101B-9397-08002B2CF9AE}" pid="77" name="rox_Meta26">
    <vt:lpwstr>r" orderid="49" /&gt;&lt;Field id="rox_RoleF" caption="Rolle: 2.Freigeber" orderid="50" /&gt;&lt;Field id="rox_RoleE" caption="Rolle: Empfä</vt:lpwstr>
  </property>
  <property fmtid="{D5CDD505-2E9C-101B-9397-08002B2CF9AE}" pid="78" name="rox_Meta27">
    <vt:lpwstr>nger" orderid="51" /&gt;&lt;Field id="rox_RoleG" caption="Rolle: Empfänger (ohne Lesebestätigung)" orderid="52" /&gt;&lt;GlobalFieldHandle</vt:lpwstr>
  </property>
  <property fmtid="{D5CDD505-2E9C-101B-9397-08002B2CF9AE}" pid="79" name="rox_Meta28">
    <vt:lpwstr>r url="https://roxtra.sfg.at/roxtra/doc/DownloadGlobalFieldHandler.ashx?token=eyJhbGciOiJIUzI1NiIsImtpZCI6IjNlMjk3MDA2LTMwMmUtN</vt:lpwstr>
  </property>
  <property fmtid="{D5CDD505-2E9C-101B-9397-08002B2CF9AE}" pid="80" name="rox_Meta29">
    <vt:lpwstr>GI4Ni05MTUxLTc3YWYzOWRhYjg0MyIsInR5cCI6IkpXVCJ9.eyJVc2VySUQiOiI4NCIsInN1YiI6IjcwZGQ1NjRkLTgyMzYtNDdlYi04NGZmLWEzNjUzMzQzNjdhZSI</vt:lpwstr>
  </property>
  <property fmtid="{D5CDD505-2E9C-101B-9397-08002B2CF9AE}" pid="81" name="rox_Meta30">
    <vt:lpwstr>sInJlcXVlc3RlZEJ5Q2xpZW50SUQiOiIzZTI5NzAwNi0zMDJlLTRiODYtOTE1MS03N2FmMzlkYWI4NDMiLCJuYmYiOjE3MzYyMzczNzMsImV4cCI6MTczNjI0MDk3My</vt:lpwstr>
  </property>
  <property fmtid="{D5CDD505-2E9C-101B-9397-08002B2CF9AE}" pid="82" name="rox_Meta31">
    <vt:lpwstr>wiaWF0IjoxNzM2MjM3MzczLCJpc3MiOiJyb1h0cmEifQ.w0BE15R5viohNHP42N3oaHa2TYiP11BTK7jwMIB7TNY" /&gt;&lt;/fields&gt;</vt:lpwstr>
  </property>
</Properties>
</file>