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comments1.xml" ContentType="application/vnd.openxmlformats-officedocument.spreadsheetml.comments+xml"/>
  <Override PartName="/xl/ctrProps/ctrProp1.xml" ContentType="application/vnd.ms-excel.controlproperties+xml"/>
  <Override PartName="/xl/ctrProps/ctrProp2.xml" ContentType="application/vnd.ms-excel.controlpropertie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6.xml" ContentType="application/vnd.openxmlformats-officedocument.drawing+xml"/>
  <Override PartName="/xl/worksheets/sheet6.xml" ContentType="application/vnd.openxmlformats-officedocument.spreadsheetml.worksheet+xml"/>
  <Override PartName="/xl/drawings/drawing7.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DieseArbeitsmappe" autoCompressPictures="0"/>
  <mc:AlternateContent xmlns:mc="http://schemas.openxmlformats.org/markup-compatibility/2006">
    <mc:Choice Requires="x15">
      <x15ac:absPath xmlns:x15ac="http://schemas.microsoft.com/office/spreadsheetml/2010/11/ac" url="C:\Users\sifkovits\AppData\Roaming\roXtra-Download\FID5277\"/>
    </mc:Choice>
  </mc:AlternateContent>
  <bookViews>
    <workbookView xWindow="0" yWindow="1380" windowWidth="15600" windowHeight="11760" activeTab="0"/>
  </bookViews>
  <sheets>
    <sheet name="Allgemeine Daten" sheetId="47" r:id="rId2"/>
    <sheet name="Kostenart 1" sheetId="76" r:id="rId3"/>
    <sheet name="Kostenart 2" sheetId="85" r:id="rId4"/>
    <sheet name="Kostenart 3" sheetId="86" r:id="rId5"/>
    <sheet name="Kostenart 4" sheetId="87" r:id="rId6"/>
    <sheet name="Kostenart 5" sheetId="88" state="hidden" r:id="rId7"/>
    <sheet name="Kostenart 6" sheetId="89" state="hidden" r:id="rId8"/>
    <sheet name="Farblegende" sheetId="79" r:id="rId9"/>
  </sheets>
  <externalReferences>
    <externalReference r:id="rId12"/>
    <externalReference r:id="rId13"/>
    <externalReference r:id="rId14"/>
    <externalReference r:id="rId15"/>
  </externalReferences>
  <definedNames>
    <definedName name="_xlnm._FilterDatabase" localSheetId="0" hidden="1">'Allgemeine Daten'!$Q$28:$T$32</definedName>
    <definedName name="_xlnm._FilterDatabase" localSheetId="1" hidden="1">'Kostenart 1'!$B$17:$AB$567</definedName>
    <definedName name="_xlnm._FilterDatabase" localSheetId="2" hidden="1">'Kostenart 2'!$B$17:$AB$567</definedName>
    <definedName name="_xlnm._FilterDatabase" localSheetId="3" hidden="1">'Kostenart 3'!$B$17:$AB$567</definedName>
    <definedName name="_xlnm._FilterDatabase" localSheetId="4" hidden="1">'Kostenart 4'!$B$17:$AB$567</definedName>
    <definedName name="_xlnm._FilterDatabase" localSheetId="5" hidden="1">'Kostenart 5'!$B$17:$AB$567</definedName>
    <definedName name="_xlnm._FilterDatabase" localSheetId="6" hidden="1">'Kostenart 6'!$B$17:$AB$567</definedName>
    <definedName name="Dienstnehmer">'[1]Kostenstellen'!$B$3</definedName>
    <definedName name="_xlnm.Print_Area" localSheetId="0">'Allgemeine Daten'!$A$1:$U$56</definedName>
    <definedName name="_xlnm.Print_Area" localSheetId="7">Farblegende!$A$1:$L$14</definedName>
    <definedName name="_xlnm.Print_Area" localSheetId="1">'Kostenart 1'!$A$1:$AB$64</definedName>
    <definedName name="_xlnm.Print_Area" localSheetId="2">'Kostenart 2'!$A$1:$AB$64</definedName>
    <definedName name="_xlnm.Print_Area" localSheetId="3">'Kostenart 3'!$A$1:$AB$64</definedName>
    <definedName name="_xlnm.Print_Area" localSheetId="4">'Kostenart 4'!$A$1:$AB$64</definedName>
    <definedName name="_xlnm.Print_Area" localSheetId="5">'Kostenart 5'!$A$1:$AB$64</definedName>
    <definedName name="_xlnm.Print_Area" localSheetId="6">'Kostenart 6'!$A$1:$AB$64</definedName>
    <definedName name="_xlnm.Print_Titles" localSheetId="1">'Kostenart 1'!$11:$15</definedName>
    <definedName name="_xlnm.Print_Titles" localSheetId="2">'Kostenart 2'!$11:$15</definedName>
    <definedName name="_xlnm.Print_Titles" localSheetId="3">'Kostenart 3'!$11:$15</definedName>
    <definedName name="_xlnm.Print_Titles" localSheetId="4">'Kostenart 4'!$11:$15</definedName>
    <definedName name="_xlnm.Print_Titles" localSheetId="5">'Kostenart 5'!$11:$15</definedName>
    <definedName name="_xlnm.Print_Titles" localSheetId="6">'Kostenart 6'!$11:$15</definedName>
    <definedName name="Jahr" localSheetId="7">#REF!</definedName>
    <definedName name="Jahr" localSheetId="1">#REF!</definedName>
    <definedName name="Jahr" localSheetId="2">#REF!</definedName>
    <definedName name="Jahr" localSheetId="3">#REF!</definedName>
    <definedName name="Jahr" localSheetId="4">#REF!</definedName>
    <definedName name="Jahr" localSheetId="5">#REF!</definedName>
    <definedName name="Jahr" localSheetId="6">#REF!</definedName>
    <definedName name="Jahr">#REF!</definedName>
    <definedName name="kürzel">'[1]Kostenstellen'!$P$3</definedName>
    <definedName name="Projekt">'[1]Kostenstellen'!$B$2</definedName>
    <definedName name="rox_AlternativeGueltigkeit" localSheetId="1">'[2]Allgemeine Daten'!$O$8</definedName>
    <definedName name="rox_AlternativeGueltigkeit" localSheetId="2">'[2]Allgemeine Daten'!$O$8</definedName>
    <definedName name="rox_AlternativeGueltigkeit" localSheetId="3">'[2]Allgemeine Daten'!$O$8</definedName>
    <definedName name="rox_AlternativeGueltigkeit" localSheetId="4">'[2]Allgemeine Daten'!$O$8</definedName>
    <definedName name="rox_AlternativeGueltigkeit" localSheetId="5">'[2]Allgemeine Daten'!$O$8</definedName>
    <definedName name="rox_AlternativeGueltigkeit" localSheetId="6">'[2]Allgemeine Daten'!$O$8</definedName>
    <definedName name="rox_AlternativeGueltigkeit">'Allgemeine Daten'!$O$8</definedName>
    <definedName name="rox_Revision" localSheetId="7">'[3]Prüfbericht allgemein'!$M$1</definedName>
    <definedName name="rox_Revision" localSheetId="1">'[2]Allgemeine Daten'!$N$8</definedName>
    <definedName name="rox_Revision" localSheetId="2">'[2]Allgemeine Daten'!$N$8</definedName>
    <definedName name="rox_Revision" localSheetId="3">'[2]Allgemeine Daten'!$N$8</definedName>
    <definedName name="rox_Revision" localSheetId="4">'[2]Allgemeine Daten'!$N$8</definedName>
    <definedName name="rox_Revision" localSheetId="5">'[2]Allgemeine Daten'!$N$8</definedName>
    <definedName name="rox_Revision" localSheetId="6">'[2]Allgemeine Daten'!$N$8</definedName>
    <definedName name="rox_Revision">'Allgemeine Daten'!$N$8</definedName>
    <definedName name="rox_Title" localSheetId="7">'[4]Allgemeine Daten'!$E$8</definedName>
    <definedName name="rox_Title">'Allgemeine Daten'!$O$9</definedName>
    <definedName name="rox_VKSVersion" localSheetId="7">'[3]Prüfbericht allgemein'!$B$6</definedName>
    <definedName name="rox_VKSVersion">'Allgemeine Daten'!$N$9</definedName>
    <definedName name="Unternehmen">'[1]Kostenstellen'!$B$1</definedName>
  </definedNames>
  <calcPr fullCalcOnLoad="1"/>
</workbook>
</file>

<file path=xl/comments1.xml><?xml version="1.0" encoding="utf-8"?>
<comments xmlns="http://schemas.openxmlformats.org/spreadsheetml/2006/main">
  <authors>
    <author>Jörg Pflüger</author>
  </authors>
  <commentList>
    <comment ref="L17" authorId="0">
      <text>
        <r>
          <rPr>
            <b/>
            <sz val="10"/>
            <rFont val="Tahoma"/>
            <family val="2"/>
          </rPr>
          <t>Diese Werte sind in die SFG-Kostenaufstellung zu übertragen 
bzw. im SFG-Verwendungsnachweis anzugeben!</t>
        </r>
        <r>
          <rPr>
            <sz val="9"/>
            <rFont val="Tahoma"/>
            <family val="2"/>
          </rPr>
          <t xml:space="preserve">
</t>
        </r>
      </text>
    </comment>
  </commentList>
</comments>
</file>

<file path=xl/sharedStrings.xml><?xml version="1.0" encoding="utf-8"?>
<sst xmlns="http://schemas.openxmlformats.org/spreadsheetml/2006/main" count="3812" uniqueCount="115">
  <si>
    <t>Projektnummer:</t>
  </si>
  <si>
    <t>aussagekräftige Bezeichnung
der Projektkosten bzw. der verrechneten Leistung</t>
  </si>
  <si>
    <t>Filtern</t>
  </si>
  <si>
    <t>Beginn</t>
  </si>
  <si>
    <t>Ende</t>
  </si>
  <si>
    <t>bis:</t>
  </si>
  <si>
    <t>Datum</t>
  </si>
  <si>
    <t>Kostenart:</t>
  </si>
  <si>
    <t>AnsprechpartnerIn</t>
  </si>
  <si>
    <t>Aktenzahl</t>
  </si>
  <si>
    <t>Zwischen- oder Endabrechnung:</t>
  </si>
  <si>
    <t>Status</t>
  </si>
  <si>
    <t>Förderungshöhe</t>
  </si>
  <si>
    <t>Ja</t>
  </si>
  <si>
    <t>Firmenbuchnummer / ZVR / Geb. Datum / Ordnungsnummer lt. Ergänzungsregister:</t>
  </si>
  <si>
    <t xml:space="preserve">Keine </t>
  </si>
  <si>
    <t>Vorsteuerabzugsberechtigt (Ja/Nein):</t>
  </si>
  <si>
    <t>nachgewiesene Kosten lt. BV</t>
  </si>
  <si>
    <t>förderbare Kosten lt. Antrag</t>
  </si>
  <si>
    <t>Korrekturen lt. BV</t>
  </si>
  <si>
    <t>förderbare Kosten nach Prüfung</t>
  </si>
  <si>
    <t>Bestätigung des SFG-Prüfergebnisses</t>
  </si>
  <si>
    <t>Belegverzeichnis
EFRE-Programm 
Investitionen in Wachstum und Beschäftigung Österreich 2014-2020</t>
  </si>
  <si>
    <t>(Datum, Stempel, Unterschrift)</t>
  </si>
  <si>
    <t>(NAME des Prüfers, Datum, Unterschrift)</t>
  </si>
  <si>
    <t>"De-minimis"-Förderung?</t>
  </si>
  <si>
    <t xml:space="preserve">Gefilterte Summe </t>
  </si>
  <si>
    <t>Belegverzeichnis EFRE-Programm 
Investitionen in Wachstum und Beschäftigung Österreich 2014-2020</t>
  </si>
  <si>
    <t>Ende max:</t>
  </si>
  <si>
    <t>Auswahl</t>
  </si>
  <si>
    <t>Texteingabe</t>
  </si>
  <si>
    <t>Vorlage Abrechnungsunterlagen bis:</t>
  </si>
  <si>
    <t>Min:</t>
  </si>
  <si>
    <t>Max:</t>
  </si>
  <si>
    <t>Firmenbuchnummer / ZVR / Geburtsdatum / Ordnungsnummer lt. Ergänzungsregister:</t>
  </si>
  <si>
    <t>(Z.B. Erlass/Stundung von Kommunalsteuer in Zusammenhang mit Investitionsprojekten, Zuschüsse für Personalkosten, usw.)</t>
  </si>
  <si>
    <t>Im Kontext mit dem hier abgerechneten Projekt wurden weiters folgende Förderungen beantragt, genehmigt oder ausbezahlt bzw. ist eine Antragstellung noch geplant:</t>
  </si>
  <si>
    <t>Nein</t>
  </si>
  <si>
    <t>Check</t>
  </si>
  <si>
    <t>meldepflichtiges Rechtsgeschäft</t>
  </si>
  <si>
    <t>Belegverzeichnis enthält Kosten aus meldepflichtigen 
Rechtsgeschäften* gemäß Förderungsvertrag (Ja/Nein):</t>
  </si>
  <si>
    <t xml:space="preserve">Gesamtsumme </t>
  </si>
  <si>
    <t>Durchführungszeitraum von:</t>
  </si>
  <si>
    <t>Bemerkungen/Begründung der Korrekturen
(Anmerkungen zur Prüfung)</t>
  </si>
  <si>
    <t>Datum Zusage bzw. Beschluss</t>
  </si>
  <si>
    <t>Projekt:</t>
  </si>
  <si>
    <t>Es wird bestätigt, dass die vorstehenden Angaben wahrheitsgemäß sind, die ausgewiesenen Kosten ausschließlich das geförderte Projekt betreffen und dass die oben angeführten Kosten vollständig bezahlt wurden. 
Weiters wird bestätigt, dass die in den einzelnen Belegverzeichnissen aufgelisteten Positionen bei keiner anderen Stelle als in den obigen Tabellen angeführt zur Förderung eingereicht bzw. in unzulässiger Weise ebenfalls gefördert wurden/werden.
Der/Die Begünstigte bestätigt hiermit die Richtigkeit und Vollständigkeit der Angaben und nimmt die Haftung für unrichtige Angaben zur Kenntnis.</t>
  </si>
  <si>
    <t>FörderungswerberIn:</t>
  </si>
  <si>
    <r>
      <t xml:space="preserve">Angabe zur Herkunft d. beschafften Leistung
</t>
    </r>
    <r>
      <rPr>
        <sz val="10"/>
        <rFont val="Arial"/>
        <family val="2"/>
      </rPr>
      <t>Inland
EU (IG)
DRITTE</t>
    </r>
  </si>
  <si>
    <t>Anfang min:</t>
  </si>
  <si>
    <t>RG-Spalte</t>
  </si>
  <si>
    <t>Z-Spalte</t>
  </si>
  <si>
    <t>Revision:</t>
  </si>
  <si>
    <t>VKS-Version:</t>
  </si>
  <si>
    <t>Dokument:</t>
  </si>
  <si>
    <t>09_FO_77_Belegverzeichnis_EFRE_2014-2020_Thermische Sanierung</t>
  </si>
  <si>
    <t>20.05.2021</t>
  </si>
  <si>
    <t>Keiner</t>
  </si>
  <si>
    <r>
      <rPr>
        <b/>
        <sz val="12"/>
        <rFont val="Tahoma"/>
        <family val="2"/>
      </rPr>
      <t>Jede Zeile des Belegverzeichnisses</t>
    </r>
    <r>
      <rPr>
        <sz val="12"/>
        <rFont val="Tahoma"/>
        <family val="2"/>
      </rPr>
      <t xml:space="preserve"> ist einer Kostenposition aus der SFG-Kostenaufstellung zuzuweisen!</t>
    </r>
  </si>
  <si>
    <r>
      <t xml:space="preserve">Pro angeführtem Beleg sind </t>
    </r>
    <r>
      <rPr>
        <b/>
        <sz val="12"/>
        <rFont val="Tahoma"/>
        <family val="2"/>
      </rPr>
      <t>alle Spalten</t>
    </r>
    <r>
      <rPr>
        <sz val="12"/>
        <rFont val="Tahoma"/>
        <family val="2"/>
      </rPr>
      <t xml:space="preserve"> zu befüllen, </t>
    </r>
    <r>
      <rPr>
        <b/>
        <sz val="12"/>
        <rFont val="Tahoma"/>
        <family val="2"/>
      </rPr>
      <t>Teilzahlungen</t>
    </r>
    <r>
      <rPr>
        <sz val="12"/>
        <rFont val="Tahoma"/>
        <family val="2"/>
      </rPr>
      <t xml:space="preserve"> sind gesondert (eigene Zeile) im Bereich Zahlungen anzuführen!</t>
    </r>
  </si>
  <si>
    <r>
      <t xml:space="preserve">Förderstelle </t>
    </r>
    <r>
      <rPr>
        <i/>
        <sz val="12"/>
        <rFont val="Tahoma"/>
        <family val="2"/>
      </rPr>
      <t>(AWS/ERP-Fonds, Bund, Gemeinde etc.
inkl. Angabe zur Förderungsart: Zuschuss, Finanzierung,…)</t>
    </r>
  </si>
  <si>
    <r>
      <t xml:space="preserve">Förderstelle </t>
    </r>
    <r>
      <rPr>
        <i/>
        <sz val="12"/>
        <rFont val="Tahoma"/>
        <family val="2"/>
      </rPr>
      <t>(Bund, Land, Gemeinde etc.)</t>
    </r>
  </si>
  <si>
    <t>rechtsgültige Fertigung FörderungswerberIn</t>
  </si>
  <si>
    <r>
      <t>SUMME</t>
    </r>
    <r>
      <rPr>
        <b/>
        <sz val="8"/>
        <rFont val="Tahoma"/>
        <family val="2"/>
      </rPr>
      <t xml:space="preserve"> </t>
    </r>
  </si>
  <si>
    <r>
      <t>Eingabe</t>
    </r>
    <r>
      <rPr>
        <i/>
        <sz val="10"/>
        <color rgb="FFFFFF99"/>
        <rFont val="Tahoma"/>
        <family val="2"/>
      </rPr>
      <t>(%)</t>
    </r>
  </si>
  <si>
    <t>Reihenfolge der (Original)belege muss dem Belegverzeichnis entsprechen!</t>
  </si>
  <si>
    <r>
      <t xml:space="preserve">Korrekturen Abrechnungsprüfung
</t>
    </r>
    <r>
      <rPr>
        <sz val="12"/>
        <rFont val="Tahoma"/>
        <family val="2"/>
      </rPr>
      <t>(nur durch SFG auszufüllen!)</t>
    </r>
  </si>
  <si>
    <r>
      <t xml:space="preserve">Korrekturen +/- </t>
    </r>
    <r>
      <rPr>
        <sz val="10"/>
        <rFont val="Tahoma"/>
        <family val="2"/>
      </rPr>
      <t>(netto in Euro)</t>
    </r>
  </si>
  <si>
    <r>
      <t xml:space="preserve">Fehlerkategorie
</t>
    </r>
    <r>
      <rPr>
        <sz val="10"/>
        <rFont val="Tahoma"/>
        <family val="2"/>
      </rPr>
      <t>"Festgestellte Fehler bei Abrechnung"</t>
    </r>
  </si>
  <si>
    <r>
      <t xml:space="preserve">förderf. Kosten nach Prüfung </t>
    </r>
    <r>
      <rPr>
        <sz val="10"/>
        <rFont val="Tahoma"/>
        <family val="2"/>
      </rPr>
      <t>(netto in Euro)</t>
    </r>
  </si>
  <si>
    <r>
      <t xml:space="preserve">lfd. Nr.
</t>
    </r>
    <r>
      <rPr>
        <sz val="8"/>
        <rFont val="Tahoma"/>
        <family val="2"/>
      </rPr>
      <t>die ein-gereichten Belege sind mit dieser laufenden Nummer zu kennzeichnen</t>
    </r>
  </si>
  <si>
    <r>
      <t xml:space="preserve">Kosten-position
</t>
    </r>
    <r>
      <rPr>
        <sz val="8"/>
        <rFont val="Tahoma"/>
        <family val="2"/>
      </rPr>
      <t>lt. Kosten-aufstellung 
z.B. K 1.1, 
K 1.2 etc.</t>
    </r>
  </si>
  <si>
    <r>
      <t xml:space="preserve">angeb. Skonto
</t>
    </r>
    <r>
      <rPr>
        <sz val="10"/>
        <rFont val="Tahoma"/>
        <family val="2"/>
      </rPr>
      <t xml:space="preserve">in %
</t>
    </r>
    <r>
      <rPr>
        <sz val="8"/>
        <rFont val="Tahoma"/>
        <family val="2"/>
      </rPr>
      <t>(optional auch Anmerkung)</t>
    </r>
  </si>
  <si>
    <r>
      <t xml:space="preserve">Lieferant/Firmenwortlaut
</t>
    </r>
    <r>
      <rPr>
        <sz val="10"/>
        <rFont val="Tahoma"/>
        <family val="2"/>
      </rPr>
      <t>(Eingabe einer eindeutig der entsprechenden Rechnung zuordenbaren Bezeichnung!)</t>
    </r>
  </si>
  <si>
    <t xml:space="preserve">Zahlungen 
</t>
  </si>
  <si>
    <r>
      <t xml:space="preserve">Rechnungen
</t>
    </r>
    <r>
      <rPr>
        <sz val="10"/>
        <rFont val="Tahoma"/>
        <family val="2"/>
      </rPr>
      <t>(Rabatte und angebotene Skonti sind prinzipiell auszunutzen, sonstige Abzüge (Gutschriften, Rücklässe) ggf. über Spalte "N" kennzeichnen!)</t>
    </r>
  </si>
  <si>
    <t>gültig ab:</t>
  </si>
  <si>
    <t>001/05.2021</t>
  </si>
  <si>
    <r>
      <t xml:space="preserve">Belegart </t>
    </r>
    <r>
      <rPr>
        <sz val="10"/>
        <rFont val="Tahoma"/>
        <family val="2"/>
      </rPr>
      <t xml:space="preserve">(Original-Rg., Rg.-Duplikat, Kopie etc.)
</t>
    </r>
    <r>
      <rPr>
        <sz val="8"/>
        <rFont val="Tahoma"/>
        <family val="2"/>
      </rPr>
      <t xml:space="preserve">("Elektr. Rg." ist </t>
    </r>
    <r>
      <rPr>
        <b/>
        <sz val="8"/>
        <rFont val="Tahoma"/>
        <family val="2"/>
      </rPr>
      <t>unterschiedlich</t>
    </r>
    <r>
      <rPr>
        <sz val="8"/>
        <rFont val="Tahoma"/>
        <family val="2"/>
      </rPr>
      <t xml:space="preserve"> zu "PDF/Mail"!)</t>
    </r>
  </si>
  <si>
    <t>Projekt-relevante 
Nettokosten</t>
  </si>
  <si>
    <t>Kombi 1</t>
  </si>
  <si>
    <t>Kombi 2</t>
  </si>
  <si>
    <t>M&gt;L</t>
  </si>
  <si>
    <t>U&gt;L</t>
  </si>
  <si>
    <t>X&gt;U</t>
  </si>
  <si>
    <t>X&gt;M</t>
  </si>
  <si>
    <r>
      <t xml:space="preserve">Bestelldatum
</t>
    </r>
    <r>
      <rPr>
        <sz val="10"/>
        <rFont val="Tahoma"/>
        <family val="2"/>
      </rPr>
      <t xml:space="preserve">bzw. Datum der verbindlichen Auftragserteilung
</t>
    </r>
    <r>
      <rPr>
        <sz val="8"/>
        <rFont val="Tahoma"/>
        <family val="2"/>
      </rPr>
      <t xml:space="preserve"> </t>
    </r>
    <r>
      <rPr>
        <sz val="10"/>
        <rFont val="Tahoma"/>
        <family val="2"/>
      </rPr>
      <t xml:space="preserve">
</t>
    </r>
    <r>
      <rPr>
        <sz val="8"/>
        <rFont val="Tahoma"/>
        <family val="2"/>
      </rPr>
      <t>Format: TT.MM.JJJJ!</t>
    </r>
  </si>
  <si>
    <r>
      <t xml:space="preserve">Leistungszeitraum 
</t>
    </r>
    <r>
      <rPr>
        <b/>
        <sz val="8"/>
        <rFont val="Tahoma"/>
        <family val="2"/>
      </rPr>
      <t xml:space="preserve">= </t>
    </r>
    <r>
      <rPr>
        <sz val="8"/>
        <rFont val="Tahoma"/>
        <family val="2"/>
      </rPr>
      <t xml:space="preserve">Tag bzw. Zeitraum der Lieferung oder sonstigen Leistung 
</t>
    </r>
    <r>
      <rPr>
        <u val="single"/>
        <sz val="8"/>
        <rFont val="Tahoma"/>
        <family val="2"/>
      </rPr>
      <t>laut Rechnung</t>
    </r>
    <r>
      <rPr>
        <sz val="8"/>
        <rFont val="Tahoma"/>
        <family val="2"/>
      </rPr>
      <t xml:space="preserve"> oder </t>
    </r>
    <r>
      <rPr>
        <u val="single"/>
        <sz val="8"/>
        <rFont val="Tahoma"/>
        <family val="2"/>
      </rPr>
      <t>Lieferschein</t>
    </r>
    <r>
      <rPr>
        <sz val="8"/>
        <rFont val="Tahoma"/>
        <family val="2"/>
      </rPr>
      <t xml:space="preserve">
</t>
    </r>
    <r>
      <rPr>
        <sz val="8"/>
        <rFont val="Tahoma"/>
        <family val="2"/>
      </rPr>
      <t>Beginn/Ende jeweils im Format: TT.MM.JJJJ!</t>
    </r>
  </si>
  <si>
    <r>
      <t xml:space="preserve">Interne Belegnummer
</t>
    </r>
    <r>
      <rPr>
        <sz val="8"/>
        <rFont val="Tahoma"/>
        <family val="2"/>
      </rPr>
      <t>(optionaler Eintrag)</t>
    </r>
  </si>
  <si>
    <r>
      <t xml:space="preserve">Rechnungs-
Datum
</t>
    </r>
    <r>
      <rPr>
        <sz val="8"/>
        <rFont val="Tahoma"/>
        <family val="2"/>
      </rPr>
      <t>Format:</t>
    </r>
    <r>
      <rPr>
        <sz val="10"/>
        <rFont val="Tahoma"/>
        <family val="2"/>
      </rPr>
      <t xml:space="preserve">
</t>
    </r>
    <r>
      <rPr>
        <sz val="8"/>
        <rFont val="Tahoma"/>
        <family val="2"/>
      </rPr>
      <t>TT.MM.JJJJ!</t>
    </r>
  </si>
  <si>
    <r>
      <t xml:space="preserve">Belegnummer
</t>
    </r>
    <r>
      <rPr>
        <sz val="8"/>
        <rFont val="Tahoma"/>
        <family val="2"/>
      </rPr>
      <t xml:space="preserve">
(Identifikation Zahlungsnachweis)</t>
    </r>
  </si>
  <si>
    <r>
      <t xml:space="preserve">Betrag </t>
    </r>
    <r>
      <rPr>
        <sz val="10"/>
        <rFont val="Tahoma"/>
        <family val="2"/>
      </rPr>
      <t>(brutto)
in Euro</t>
    </r>
  </si>
  <si>
    <r>
      <t xml:space="preserve">Rechnungs- 
Nummer
</t>
    </r>
    <r>
      <rPr>
        <sz val="8"/>
        <rFont val="Tahoma"/>
        <family val="2"/>
      </rPr>
      <t>(laut Beleg des Lieferanten)</t>
    </r>
  </si>
  <si>
    <r>
      <t xml:space="preserve">Valuta-
Datum
</t>
    </r>
    <r>
      <rPr>
        <sz val="8"/>
        <rFont val="Tahoma"/>
        <family val="2"/>
      </rPr>
      <t>Format:</t>
    </r>
    <r>
      <rPr>
        <sz val="10"/>
        <rFont val="Tahoma"/>
        <family val="2"/>
      </rPr>
      <t xml:space="preserve">
</t>
    </r>
    <r>
      <rPr>
        <sz val="8"/>
        <rFont val="Tahoma"/>
        <family val="2"/>
      </rPr>
      <t>TT.MM.JJJJ!
(gemäß Beleg)</t>
    </r>
  </si>
  <si>
    <t>1</t>
  </si>
  <si>
    <r>
      <t xml:space="preserve">
(=</t>
    </r>
    <r>
      <rPr>
        <b/>
        <sz val="9"/>
        <rFont val="Tahoma"/>
        <family val="2"/>
      </rPr>
      <t>nachgewiesene Kosten</t>
    </r>
    <r>
      <rPr>
        <sz val="9"/>
        <rFont val="Tahoma"/>
        <family val="2"/>
      </rPr>
      <t xml:space="preserve"> für die Kostenaufstellung)</t>
    </r>
  </si>
  <si>
    <r>
      <t xml:space="preserve">Betrag </t>
    </r>
    <r>
      <rPr>
        <sz val="10"/>
        <rFont val="Tahoma"/>
        <family val="2"/>
      </rPr>
      <t>(netto)
in Euro</t>
    </r>
    <r>
      <rPr>
        <sz val="8"/>
        <rFont val="Tahoma"/>
        <family val="2"/>
      </rPr>
      <t xml:space="preserve">
</t>
    </r>
  </si>
  <si>
    <r>
      <t xml:space="preserve">Betrag </t>
    </r>
    <r>
      <rPr>
        <sz val="10"/>
        <rFont val="Tahoma"/>
        <family val="2"/>
      </rPr>
      <t>(brutto)
in Euro</t>
    </r>
    <r>
      <rPr>
        <sz val="8"/>
        <rFont val="Tahoma"/>
        <family val="2"/>
      </rPr>
      <t xml:space="preserve">
</t>
    </r>
  </si>
  <si>
    <t>Aufgrund der (Text)einträge durch den/die BenutzerIn spezielle Prüfung durch SFG erforderlich!</t>
  </si>
  <si>
    <t>bedeutet:</t>
  </si>
  <si>
    <t>Zellfarbe:</t>
  </si>
  <si>
    <t>In dieser Form unzulässiger (Text)eintrag durch den/die BenutzerIn  - i.d.R. veränderbar!</t>
  </si>
  <si>
    <t>Optionaler (Text)eintrag durch den/die BenutzerIn  - i.d.R. veränderbar!</t>
  </si>
  <si>
    <t>In dieser Form unzureichender (Text)eintrag durch den/die BenutzerIn  - i.d.R. nicht veränderbar!</t>
  </si>
  <si>
    <t>Fehlender (Text)eintrag durch den/die BenutzerIn  - i.d.R. veränderbar!</t>
  </si>
  <si>
    <t>Farbeschema der bedingten Formatierungen im Belegverzeichnis:</t>
  </si>
  <si>
    <t>Zwischenabrechnung</t>
  </si>
  <si>
    <t>* Rechtsgeschäfte aus Naheverhältnissen gemäß deren Definition aus dem 
   Förderungsvertrag sind in den entsprechenden Spalten der einzelnen 
   Belegverzeichnisse zu kennzeichnen (=&gt; "Ja"/"Nein" im Auswahlmenü)!</t>
  </si>
  <si>
    <r>
      <rPr>
        <b/>
        <sz val="10"/>
        <rFont val="Tahoma"/>
        <family val="2"/>
      </rPr>
      <t>Zustand</t>
    </r>
    <r>
      <rPr>
        <sz val="10"/>
        <rFont val="Tahoma"/>
        <family val="2"/>
      </rPr>
      <t xml:space="preserve"> Anlagegut </t>
    </r>
    <r>
      <rPr>
        <b/>
        <sz val="10"/>
        <rFont val="Tahoma"/>
        <family val="2"/>
      </rPr>
      <t xml:space="preserve">bei Erwerb </t>
    </r>
    <r>
      <rPr>
        <sz val="8"/>
        <rFont val="Tahoma"/>
        <family val="2"/>
      </rPr>
      <t>(neuw./gebr.)</t>
    </r>
  </si>
  <si>
    <r>
      <rPr>
        <sz val="10"/>
        <rFont val="Tahoma"/>
        <family val="2"/>
      </rPr>
      <t>Gebucht auf</t>
    </r>
    <r>
      <rPr>
        <b/>
        <sz val="10"/>
        <rFont val="Tahoma"/>
        <family val="2"/>
      </rPr>
      <t xml:space="preserve"> Anlagen-konto </t>
    </r>
    <r>
      <rPr>
        <sz val="8"/>
        <rFont val="Tahoma"/>
        <family val="2"/>
      </rPr>
      <t>(Auswahl)</t>
    </r>
  </si>
  <si>
    <r>
      <t xml:space="preserve">Nummer/ ggf. Position Anlagenkto.
</t>
    </r>
    <r>
      <rPr>
        <sz val="8"/>
        <rFont val="Tahoma"/>
        <family val="2"/>
      </rPr>
      <t>(z.B. 710-01)</t>
    </r>
  </si>
  <si>
    <t>Personalkosten prinzipiell genehmigt:</t>
  </si>
  <si>
    <t>Kosten aktivierungspfl. (Ja/Nein):</t>
  </si>
  <si>
    <t>Durchführungszeitraum (Datum für Lieferungen, Leistungen, Rechnungen, Zahlungen) von:</t>
  </si>
  <si>
    <t>Gesamtkosten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</si>
</sst>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quot;€&quot;\ * #,##0_-;\-&quot;€&quot;\ * #,##0_-;_-&quot;€&quot;\ * &quot;-&quot;_-;_-@_-"/>
    <numFmt numFmtId="167" formatCode="_-&quot;€&quot;\ * #,##0.00_-;\-&quot;€&quot;\ * #,##0.00_-;_-&quot;€&quot;\ * &quot;-&quot;??_-;_-@_-"/>
    <numFmt numFmtId="168" formatCode="_-&quot;öS&quot;\ * #,##0.00_-;\-&quot;öS&quot;\ * #,##0.00_-;_-&quot;öS&quot;\ * &quot;-&quot;??_-;_-@_-"/>
    <numFmt numFmtId="169" formatCode="dd/mm/yy"/>
    <numFmt numFmtId="170" formatCode="#,##0.00;#,##0.00;#,##0.00_-;_-@_-"/>
    <numFmt numFmtId="171" formatCode="#,##0.00;#,##0.00;#,##0.00_-;"/>
    <numFmt numFmtId="172" formatCode="_-&quot;EUR&quot;\ * #,##0.00_-;\-&quot;EUR&quot;\ * #,##0.00_-;_-&quot;EUR&quot;\ * &quot;-&quot;??_-;_-@_-"/>
    <numFmt numFmtId="173" formatCode="d/m/yy"/>
    <numFmt numFmtId="174" formatCode="_-* #,##0_-;\-* #,##0_-;_-* &quot;-&quot;??_-;_-@_-"/>
  </numFmts>
  <fonts count="45">
    <font>
      <sz val="10"/>
      <name val="Arial"/>
      <family val="2"/>
    </font>
    <font>
      <sz val="10"/>
      <color theme="1"/>
      <name val="Arial"/>
      <family val="2"/>
    </font>
    <font>
      <sz val="11"/>
      <color theme="1"/>
      <name val="Calibri"/>
      <family val="2"/>
      <scheme val="minor"/>
    </font>
    <font>
      <b/>
      <sz val="10"/>
      <name val="Arial"/>
      <family val="2"/>
    </font>
    <font>
      <b/>
      <sz val="8"/>
      <name val="Tahoma"/>
      <family val="2"/>
    </font>
    <font>
      <b/>
      <sz val="12"/>
      <name val="Arial"/>
      <family val="2"/>
    </font>
    <font>
      <sz val="13"/>
      <name val="Arial"/>
      <family val="2"/>
    </font>
    <font>
      <sz val="12"/>
      <name val="Arial"/>
      <family val="2"/>
    </font>
    <font>
      <sz val="10"/>
      <name val="MS Sans Serif"/>
      <family val="2"/>
    </font>
    <font>
      <sz val="9"/>
      <name val="Tahoma"/>
      <family val="2"/>
    </font>
    <font>
      <b/>
      <u val="single"/>
      <sz val="16"/>
      <name val="Arial"/>
      <family val="2"/>
    </font>
    <font>
      <b/>
      <u val="single"/>
      <sz val="16"/>
      <name val="Tahoma"/>
      <family val="2"/>
    </font>
    <font>
      <sz val="12"/>
      <name val="Tahoma"/>
      <family val="2"/>
    </font>
    <font>
      <sz val="13"/>
      <name val="Tahoma"/>
      <family val="2"/>
    </font>
    <font>
      <b/>
      <sz val="13"/>
      <name val="Tahoma"/>
      <family val="2"/>
    </font>
    <font>
      <b/>
      <sz val="12"/>
      <name val="Tahoma"/>
      <family val="2"/>
    </font>
    <font>
      <sz val="10"/>
      <name val="Tahoma"/>
      <family val="2"/>
    </font>
    <font>
      <sz val="12"/>
      <color theme="0"/>
      <name val="Tahoma"/>
      <family val="2"/>
    </font>
    <font>
      <i/>
      <sz val="12"/>
      <name val="Tahoma"/>
      <family val="2"/>
    </font>
    <font>
      <b/>
      <sz val="10"/>
      <color theme="0"/>
      <name val="Tahoma"/>
      <family val="2"/>
    </font>
    <font>
      <b/>
      <sz val="12"/>
      <color theme="0"/>
      <name val="Tahoma"/>
      <family val="2"/>
    </font>
    <font>
      <b/>
      <i/>
      <sz val="12"/>
      <name val="Tahoma"/>
      <family val="2"/>
    </font>
    <font>
      <b/>
      <sz val="12"/>
      <color theme="1"/>
      <name val="Tahoma"/>
      <family val="2"/>
    </font>
    <font>
      <sz val="12"/>
      <color theme="1"/>
      <name val="Tahoma"/>
      <family val="2"/>
    </font>
    <font>
      <b/>
      <sz val="10"/>
      <name val="Tahoma"/>
      <family val="2"/>
    </font>
    <font>
      <sz val="11"/>
      <name val="Tahoma"/>
      <family val="2"/>
    </font>
    <font>
      <b/>
      <sz val="11"/>
      <name val="Tahoma"/>
      <family val="2"/>
    </font>
    <font>
      <sz val="11"/>
      <color theme="0"/>
      <name val="Tahoma"/>
      <family val="2"/>
    </font>
    <font>
      <sz val="11.5"/>
      <name val="Tahoma"/>
      <family val="2"/>
    </font>
    <font>
      <b/>
      <i/>
      <sz val="11.5"/>
      <color theme="0"/>
      <name val="Tahoma"/>
      <family val="2"/>
    </font>
    <font>
      <b/>
      <i/>
      <sz val="10"/>
      <color rgb="FFFFFF99"/>
      <name val="Tahoma"/>
      <family val="2"/>
    </font>
    <font>
      <i/>
      <sz val="10"/>
      <color rgb="FFFFFF99"/>
      <name val="Tahoma"/>
      <family val="2"/>
    </font>
    <font>
      <b/>
      <i/>
      <sz val="10"/>
      <name val="Tahoma"/>
      <family val="2"/>
    </font>
    <font>
      <sz val="15"/>
      <color theme="0"/>
      <name val="Tahoma"/>
      <family val="2"/>
    </font>
    <font>
      <sz val="10"/>
      <color theme="0" tint="-0.348850011825562"/>
      <name val="Tahoma"/>
      <family val="2"/>
    </font>
    <font>
      <b/>
      <sz val="9"/>
      <name val="Tahoma"/>
      <family val="2"/>
    </font>
    <font>
      <sz val="8"/>
      <name val="Tahoma"/>
      <family val="2"/>
    </font>
    <font>
      <u val="single"/>
      <sz val="8"/>
      <name val="Tahoma"/>
      <family val="2"/>
    </font>
    <font>
      <sz val="11"/>
      <color theme="1"/>
      <name val="Tahoma"/>
      <family val="2"/>
    </font>
    <font>
      <b/>
      <sz val="11"/>
      <color theme="1"/>
      <name val="Tahoma"/>
      <family val="2"/>
    </font>
    <font>
      <b/>
      <sz val="10.5"/>
      <name val="Tahoma"/>
      <family val="2"/>
    </font>
    <font>
      <sz val="10.5"/>
      <name val="Tahoma"/>
      <family val="2"/>
    </font>
    <font>
      <b/>
      <i/>
      <sz val="10.5"/>
      <color rgb="FFFFC000"/>
      <name val="Tahoma"/>
      <family val="2"/>
    </font>
    <font>
      <i/>
      <sz val="11"/>
      <name val="Tahoma"/>
      <family val="2"/>
    </font>
    <font>
      <sz val="11"/>
      <name val="Arial"/>
      <family val="2"/>
    </font>
  </fonts>
  <fills count="18">
    <fill>
      <patternFill/>
    </fill>
    <fill>
      <patternFill patternType="gray125"/>
    </fill>
    <fill>
      <patternFill patternType="solid">
        <fgColor theme="0" tint="-0.148859992623329"/>
        <bgColor indexed="64"/>
      </patternFill>
    </fill>
    <fill>
      <patternFill patternType="solid">
        <fgColor theme="0" tint="-0.148680001497269"/>
        <bgColor indexed="64"/>
      </patternFill>
    </fill>
    <fill>
      <patternFill patternType="solid">
        <fgColor theme="0" tint="-0.248840004205704"/>
        <bgColor indexed="64"/>
      </patternFill>
    </fill>
    <fill>
      <patternFill patternType="solid">
        <fgColor theme="0" tint="-0.0488499999046326"/>
        <bgColor indexed="64"/>
      </patternFill>
    </fill>
    <fill>
      <patternFill patternType="solid">
        <fgColor rgb="FFFFC000"/>
        <bgColor indexed="64"/>
      </patternFill>
    </fill>
    <fill>
      <patternFill patternType="solid">
        <fgColor theme="3" tint="0.799860000610352"/>
        <bgColor indexed="64"/>
      </patternFill>
    </fill>
    <fill>
      <patternFill patternType="solid">
        <fgColor indexed="43"/>
        <bgColor indexed="64"/>
      </patternFill>
    </fill>
    <fill>
      <patternFill patternType="solid">
        <fgColor rgb="FFFFFF99"/>
        <bgColor indexed="64"/>
      </patternFill>
    </fill>
    <fill>
      <patternFill patternType="solid">
        <fgColor rgb="FF92D050"/>
        <bgColor indexed="64"/>
      </patternFill>
    </fill>
    <fill>
      <patternFill patternType="solid">
        <fgColor theme="6" tint="0.599749982357025"/>
        <bgColor indexed="64"/>
      </patternFill>
    </fill>
    <fill>
      <patternFill patternType="solid">
        <fgColor theme="0" tint="-0.048760000616312"/>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5" tint="0.599749982357025"/>
        <bgColor indexed="64"/>
      </patternFill>
    </fill>
    <fill>
      <patternFill patternType="solid">
        <fgColor theme="0" tint="-0.0490299984812737"/>
        <bgColor indexed="64"/>
      </patternFill>
    </fill>
  </fills>
  <borders count="77">
    <border>
      <left/>
      <right/>
      <top/>
      <bottom/>
      <diagonal/>
    </border>
    <border>
      <left style="thin">
        <color auto="1"/>
      </left>
      <right style="thin">
        <color auto="1"/>
      </right>
      <top style="thin">
        <color auto="1"/>
      </top>
      <bottom style="thin">
        <color auto="1"/>
      </bottom>
    </border>
    <border>
      <left/>
      <right style="thin">
        <color auto="1"/>
      </right>
      <top style="thin">
        <color auto="1"/>
      </top>
      <bottom style="thin">
        <color auto="1"/>
      </bottom>
    </border>
    <border>
      <left/>
      <right/>
      <top style="thin">
        <color auto="1"/>
      </top>
      <bottom style="thin">
        <color auto="1"/>
      </bottom>
    </border>
    <border>
      <left style="thin">
        <color auto="1"/>
      </left>
      <right/>
      <top style="thin">
        <color auto="1"/>
      </top>
      <bottom style="thin">
        <color auto="1"/>
      </bottom>
    </border>
    <border>
      <left/>
      <right style="medium">
        <color auto="1"/>
      </right>
      <top/>
      <bottom/>
    </border>
    <border>
      <left style="medium">
        <color auto="1"/>
      </left>
      <right/>
      <top/>
      <bottom/>
    </border>
    <border>
      <left/>
      <right style="medium">
        <color auto="1"/>
      </right>
      <top style="medium">
        <color auto="1"/>
      </top>
      <bottom/>
    </border>
    <border>
      <left style="medium">
        <color auto="1"/>
      </left>
      <right/>
      <top style="medium">
        <color auto="1"/>
      </top>
      <bottom/>
    </border>
    <border>
      <left/>
      <right style="medium">
        <color auto="1"/>
      </right>
      <top style="medium">
        <color auto="1"/>
      </top>
      <bottom style="medium">
        <color auto="1"/>
      </bottom>
    </border>
    <border>
      <left style="medium">
        <color auto="1"/>
      </left>
      <right/>
      <top style="medium">
        <color auto="1"/>
      </top>
      <bottom style="medium">
        <color auto="1"/>
      </bottom>
    </border>
    <border>
      <left style="thin">
        <color auto="1"/>
      </left>
      <right style="thin">
        <color auto="1"/>
      </right>
      <top/>
      <bottom/>
    </border>
    <border>
      <left style="thin">
        <color auto="1"/>
      </left>
      <right/>
      <top/>
      <bottom/>
    </border>
    <border>
      <left/>
      <right/>
      <top/>
      <bottom style="double">
        <color auto="1"/>
      </bottom>
    </border>
    <border>
      <left/>
      <right/>
      <top style="hair">
        <color auto="1"/>
      </top>
      <bottom style="hair">
        <color auto="1"/>
      </bottom>
    </border>
    <border>
      <left/>
      <right style="thin">
        <color auto="1"/>
      </right>
      <top/>
      <bottom/>
    </border>
    <border>
      <left style="thin">
        <color auto="1"/>
      </left>
      <right/>
      <top style="thin">
        <color auto="1"/>
      </top>
      <bottom style="medium">
        <color auto="1"/>
      </bottom>
    </border>
    <border>
      <left/>
      <right/>
      <top style="medium">
        <color auto="1"/>
      </top>
      <bottom/>
    </border>
    <border>
      <left/>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thin">
        <color auto="1"/>
      </left>
      <right style="thin">
        <color auto="1"/>
      </right>
      <top style="thin">
        <color auto="1"/>
      </top>
      <bottom/>
    </border>
    <border>
      <left/>
      <right/>
      <top/>
      <bottom style="thin">
        <color auto="1"/>
      </bottom>
    </border>
    <border>
      <left style="thin">
        <color auto="1"/>
      </left>
      <right style="thin">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medium">
        <color auto="1"/>
      </left>
      <right style="thin">
        <color auto="1"/>
      </right>
      <top style="medium">
        <color auto="1"/>
      </top>
      <bottom/>
    </border>
    <border>
      <left style="thin">
        <color auto="1"/>
      </left>
      <right style="thin">
        <color auto="1"/>
      </right>
      <top style="medium">
        <color auto="1"/>
      </top>
      <bottom/>
    </border>
    <border>
      <left style="thin">
        <color auto="1"/>
      </left>
      <right/>
      <top style="medium">
        <color auto="1"/>
      </top>
      <bottom/>
    </border>
    <border>
      <left/>
      <right style="thin">
        <color auto="1"/>
      </right>
      <top/>
      <bottom style="double">
        <color auto="1"/>
      </bottom>
    </border>
    <border>
      <left/>
      <right style="medium">
        <color auto="1"/>
      </right>
      <top/>
      <bottom style="double">
        <color auto="1"/>
      </bottom>
    </border>
    <border>
      <left style="medium">
        <color auto="1"/>
      </left>
      <right style="medium">
        <color auto="1"/>
      </right>
      <top/>
      <bottom style="double">
        <color auto="1"/>
      </bottom>
    </border>
    <border>
      <left style="medium">
        <color auto="1"/>
      </left>
      <right/>
      <top/>
      <bottom style="double">
        <color auto="1"/>
      </bottom>
    </border>
    <border>
      <left style="thin">
        <color auto="1"/>
      </left>
      <right style="medium">
        <color auto="1"/>
      </right>
      <top/>
      <bottom style="double">
        <color auto="1"/>
      </bottom>
    </border>
    <border>
      <left style="medium">
        <color auto="1"/>
      </left>
      <right style="thin">
        <color auto="1"/>
      </right>
      <top/>
      <bottom style="double">
        <color auto="1"/>
      </bottom>
    </border>
    <border>
      <left style="thin">
        <color auto="1"/>
      </left>
      <right style="thin">
        <color auto="1"/>
      </right>
      <top/>
      <bottom style="double">
        <color auto="1"/>
      </bottom>
    </border>
    <border>
      <left style="thin">
        <color auto="1"/>
      </left>
      <right/>
      <top/>
      <bottom style="double">
        <color auto="1"/>
      </bottom>
    </border>
    <border>
      <left style="medium">
        <color auto="1"/>
      </left>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right style="medium">
        <color auto="1"/>
      </right>
      <top/>
      <bottom style="hair">
        <color auto="1"/>
      </bottom>
    </border>
    <border>
      <left/>
      <right style="medium">
        <color auto="1"/>
      </right>
      <top style="hair">
        <color auto="1"/>
      </top>
      <bottom style="hair">
        <color auto="1"/>
      </bottom>
    </border>
    <border>
      <left style="medium">
        <color auto="1"/>
      </left>
      <right style="medium">
        <color auto="1"/>
      </right>
      <top style="hair">
        <color auto="1"/>
      </top>
      <bottom style="hair">
        <color auto="1"/>
      </bottom>
    </border>
    <border>
      <left/>
      <right style="thin">
        <color auto="1"/>
      </right>
      <top style="hair">
        <color auto="1"/>
      </top>
      <bottom style="hair">
        <color auto="1"/>
      </bottom>
    </border>
    <border>
      <left style="thin">
        <color auto="1"/>
      </left>
      <right/>
      <top style="hair">
        <color auto="1"/>
      </top>
      <bottom style="hair">
        <color auto="1"/>
      </bottom>
    </border>
    <border>
      <left style="medium">
        <color auto="1"/>
      </left>
      <right/>
      <top style="hair">
        <color auto="1"/>
      </top>
      <bottom style="hair">
        <color auto="1"/>
      </bottom>
    </border>
    <border>
      <left style="thin">
        <color auto="1"/>
      </left>
      <right style="medium">
        <color auto="1"/>
      </right>
      <top style="hair">
        <color auto="1"/>
      </top>
      <bottom style="hair">
        <color auto="1"/>
      </bottom>
    </border>
    <border>
      <left style="thin">
        <color auto="1"/>
      </left>
      <right style="thin">
        <color auto="1"/>
      </right>
      <top style="hair">
        <color auto="1"/>
      </top>
      <bottom style="hair">
        <color auto="1"/>
      </bottom>
    </border>
    <border>
      <left style="medium">
        <color auto="1"/>
      </left>
      <right style="thin">
        <color auto="1"/>
      </right>
      <top style="hair">
        <color auto="1"/>
      </top>
      <bottom style="hair">
        <color auto="1"/>
      </bottom>
    </border>
    <border>
      <left/>
      <right/>
      <top style="thin">
        <color auto="1"/>
      </top>
      <bottom style="medium">
        <color auto="1"/>
      </bottom>
    </border>
    <border>
      <left/>
      <right/>
      <top style="medium">
        <color auto="1"/>
      </top>
      <bottom style="thin">
        <color auto="1"/>
      </bottom>
    </border>
    <border>
      <left style="medium">
        <color auto="1"/>
      </left>
      <right style="medium">
        <color auto="1"/>
      </right>
      <top style="hair">
        <color auto="1"/>
      </top>
      <bottom/>
    </border>
    <border>
      <left style="thin">
        <color auto="1"/>
      </left>
      <right style="medium">
        <color auto="1"/>
      </right>
      <top style="hair">
        <color auto="1"/>
      </top>
      <bottom/>
    </border>
    <border>
      <left style="medium">
        <color auto="1"/>
      </left>
      <right style="thin">
        <color auto="1"/>
      </right>
      <top/>
      <bottom/>
    </border>
    <border>
      <left style="medium">
        <color auto="1"/>
      </left>
      <right style="medium">
        <color auto="1"/>
      </right>
      <top/>
      <bottom style="hair">
        <color auto="1"/>
      </bottom>
    </border>
    <border>
      <left/>
      <right style="thin">
        <color auto="1"/>
      </right>
      <top/>
      <bottom style="hair">
        <color auto="1"/>
      </bottom>
    </border>
    <border>
      <left style="thin">
        <color auto="1"/>
      </left>
      <right/>
      <top/>
      <bottom style="hair">
        <color auto="1"/>
      </bottom>
    </border>
    <border>
      <left style="medium">
        <color auto="1"/>
      </left>
      <right/>
      <top/>
      <bottom style="hair">
        <color auto="1"/>
      </bottom>
    </border>
    <border>
      <left style="thin">
        <color auto="1"/>
      </left>
      <right style="medium">
        <color auto="1"/>
      </right>
      <top/>
      <bottom style="hair">
        <color auto="1"/>
      </bottom>
    </border>
    <border>
      <left style="thin">
        <color auto="1"/>
      </left>
      <right style="thin">
        <color auto="1"/>
      </right>
      <top/>
      <bottom style="hair">
        <color auto="1"/>
      </bottom>
    </border>
    <border>
      <left/>
      <right/>
      <top/>
      <bottom style="hair">
        <color auto="1"/>
      </bottom>
    </border>
    <border>
      <left style="medium">
        <color auto="1"/>
      </left>
      <right style="thin">
        <color auto="1"/>
      </right>
      <top/>
      <bottom style="thin">
        <color auto="1"/>
      </bottom>
    </border>
    <border>
      <left/>
      <right style="thin">
        <color auto="1"/>
      </right>
      <top/>
      <bottom style="thin">
        <color auto="1"/>
      </bottom>
    </border>
    <border>
      <left style="thin">
        <color auto="1"/>
      </left>
      <right style="medium">
        <color auto="1"/>
      </right>
      <top style="medium">
        <color auto="1"/>
      </top>
      <bottom/>
    </border>
    <border>
      <left style="medium">
        <color auto="1"/>
      </left>
      <right style="thin">
        <color auto="1"/>
      </right>
      <top style="thin">
        <color auto="1"/>
      </top>
      <bottom style="double">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style="medium">
        <color auto="1"/>
      </bottom>
    </border>
    <border>
      <left style="thin">
        <color auto="1"/>
      </left>
      <right style="thin">
        <color auto="1"/>
      </right>
      <top/>
      <bottom style="medium">
        <color auto="1"/>
      </bottom>
    </border>
    <border>
      <left style="thin">
        <color auto="1"/>
      </left>
      <right/>
      <top/>
      <bottom style="medium">
        <color auto="1"/>
      </bottom>
    </border>
  </borders>
  <cellStyleXfs count="8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xf numFmtId="0" fontId="0" fillId="0" borderId="0">
      <alignment/>
      <protection/>
    </xf>
    <xf numFmtId="168" fontId="0" fillId="0" borderId="0" applyFont="0" applyFill="0" applyBorder="0" applyAlignment="0" applyProtection="0"/>
    <xf numFmtId="43" fontId="0" fillId="0" borderId="0" applyFont="0" applyFill="0" applyBorder="0" applyAlignment="0" applyProtection="0"/>
    <xf numFmtId="0" fontId="0" fillId="0" borderId="0">
      <alignment/>
      <protection/>
    </xf>
    <xf numFmtId="0" fontId="8" fillId="0" borderId="0">
      <alignment/>
      <protection/>
    </xf>
    <xf numFmtId="43" fontId="8" fillId="0" borderId="0" applyFont="0" applyFill="0" applyBorder="0" applyAlignment="0" applyProtection="0"/>
    <xf numFmtId="0" fontId="0" fillId="0" borderId="0">
      <alignment/>
      <protection/>
    </xf>
    <xf numFmtId="0" fontId="8" fillId="0" borderId="0">
      <alignment/>
      <protection/>
    </xf>
    <xf numFmtId="43" fontId="8" fillId="0" borderId="0" applyFont="0" applyFill="0" applyBorder="0" applyAlignment="0" applyProtection="0"/>
    <xf numFmtId="43" fontId="8" fillId="0" borderId="0" applyFont="0" applyFill="0" applyBorder="0" applyAlignment="0" applyProtection="0"/>
    <xf numFmtId="0" fontId="8" fillId="0" borderId="0">
      <alignment/>
      <protection/>
    </xf>
    <xf numFmtId="0" fontId="2" fillId="0" borderId="0">
      <alignment/>
      <protection/>
    </xf>
    <xf numFmtId="0" fontId="2" fillId="2" borderId="1" applyNumberFormat="0" applyFont="0" applyFill="0" applyBorder="0" applyAlignment="0">
      <protection hidden="1"/>
    </xf>
    <xf numFmtId="43" fontId="2" fillId="0" borderId="0" applyFont="0" applyFill="0" applyBorder="0" applyAlignment="0" applyProtection="0"/>
    <xf numFmtId="43" fontId="0" fillId="0" borderId="0" applyFont="0" applyFill="0" applyBorder="0" applyAlignment="0" applyProtection="0"/>
    <xf numFmtId="0" fontId="2" fillId="0" borderId="0">
      <alignment/>
      <protection/>
    </xf>
    <xf numFmtId="167"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0" fontId="8" fillId="0" borderId="0">
      <alignment/>
      <protection/>
    </xf>
    <xf numFmtId="0" fontId="8" fillId="0" borderId="0">
      <alignment/>
      <protection/>
    </xf>
    <xf numFmtId="9" fontId="8" fillId="0" borderId="0" applyFont="0" applyFill="0" applyBorder="0" applyAlignment="0" applyProtection="0"/>
    <xf numFmtId="0" fontId="8" fillId="0" borderId="0">
      <alignment/>
      <protection/>
    </xf>
    <xf numFmtId="0" fontId="2" fillId="0" borderId="0">
      <alignment/>
      <protection/>
    </xf>
    <xf numFmtId="0" fontId="0" fillId="0" borderId="0">
      <alignment/>
      <protection/>
    </xf>
    <xf numFmtId="43" fontId="0" fillId="0" borderId="0" applyFont="0" applyFill="0" applyBorder="0" applyAlignment="0" applyProtection="0"/>
    <xf numFmtId="168" fontId="0"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3" borderId="1" applyNumberFormat="0" applyFont="0" applyFill="0" applyBorder="0" applyAlignment="0">
      <protection hidden="1"/>
    </xf>
    <xf numFmtId="9"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0"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0" fontId="2" fillId="0" borderId="0">
      <alignment/>
      <protection/>
    </xf>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0" fontId="2" fillId="0" borderId="0">
      <alignment/>
      <protection/>
    </xf>
    <xf numFmtId="43" fontId="0" fillId="0" borderId="0" applyFont="0" applyFill="0" applyBorder="0" applyAlignment="0" applyProtection="0"/>
    <xf numFmtId="0" fontId="2" fillId="0" borderId="0">
      <alignment/>
      <protection/>
    </xf>
    <xf numFmtId="0" fontId="2" fillId="0" borderId="0">
      <alignment/>
      <protection/>
    </xf>
  </cellStyleXfs>
  <cellXfs count="474">
    <xf numFmtId="0" fontId="0" fillId="0" borderId="0" xfId="0"/>
    <xf numFmtId="0" fontId="15" fillId="0" borderId="0" xfId="0" applyFont="1" applyBorder="1" applyAlignment="1" applyProtection="1">
      <alignment horizontal="right" vertical="center"/>
      <protection/>
    </xf>
    <xf numFmtId="0" fontId="12" fillId="0" borderId="0" xfId="0" applyFont="1" applyAlignment="1" applyProtection="1">
      <alignment horizontal="left" vertical="top"/>
      <protection locked="0"/>
    </xf>
    <xf numFmtId="0" fontId="23" fillId="0" borderId="2" xfId="0" applyFont="1" applyBorder="1" applyAlignment="1" applyProtection="1">
      <alignment horizontal="left" vertical="top" wrapText="1"/>
      <protection locked="0"/>
    </xf>
    <xf numFmtId="0" fontId="23" fillId="0" borderId="3"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4" fillId="0" borderId="0" xfId="0" applyFont="1" applyBorder="1" applyAlignment="1" applyProtection="1">
      <alignment horizontal="left" wrapText="1"/>
      <protection/>
    </xf>
    <xf numFmtId="43" fontId="12" fillId="0" borderId="5" xfId="24" applyFont="1" applyBorder="1" applyAlignment="1" applyProtection="1">
      <alignment horizontal="right"/>
      <protection/>
    </xf>
    <xf numFmtId="43" fontId="12" fillId="0" borderId="6" xfId="24" applyFont="1" applyBorder="1" applyAlignment="1" applyProtection="1">
      <alignment horizontal="right"/>
      <protection/>
    </xf>
    <xf numFmtId="43" fontId="12" fillId="0" borderId="7" xfId="24" applyFont="1" applyBorder="1" applyAlignment="1" applyProtection="1">
      <alignment horizontal="right"/>
      <protection/>
    </xf>
    <xf numFmtId="43" fontId="12" fillId="0" borderId="8" xfId="24" applyFont="1" applyBorder="1" applyAlignment="1" applyProtection="1">
      <alignment horizontal="right"/>
      <protection/>
    </xf>
    <xf numFmtId="0" fontId="15" fillId="2" borderId="9" xfId="0" applyFont="1" applyFill="1" applyBorder="1" applyAlignment="1" applyProtection="1">
      <alignment horizontal="center" vertical="center" wrapText="1"/>
      <protection/>
    </xf>
    <xf numFmtId="0" fontId="15" fillId="2" borderId="10" xfId="0" applyFont="1" applyFill="1" applyBorder="1" applyAlignment="1" applyProtection="1">
      <alignment horizontal="center" vertical="center" wrapText="1"/>
      <protection/>
    </xf>
    <xf numFmtId="0" fontId="15" fillId="4" borderId="2" xfId="0" applyFont="1" applyFill="1" applyBorder="1" applyAlignment="1">
      <alignment horizontal="left" vertical="center"/>
    </xf>
    <xf numFmtId="0" fontId="15" fillId="4" borderId="4" xfId="0" applyFont="1" applyFill="1" applyBorder="1" applyAlignment="1">
      <alignment horizontal="left" vertical="center"/>
    </xf>
    <xf numFmtId="0" fontId="0" fillId="0" borderId="6" xfId="0" applyFont="1" applyBorder="1" applyAlignment="1">
      <alignment horizontal="center" vertical="top"/>
    </xf>
    <xf numFmtId="0" fontId="0" fillId="0" borderId="11" xfId="0" applyFont="1" applyBorder="1" applyAlignment="1">
      <alignment horizontal="center" vertical="top"/>
    </xf>
    <xf numFmtId="0" fontId="0" fillId="0" borderId="12" xfId="0" applyFont="1" applyBorder="1" applyAlignment="1">
      <alignment vertical="top" wrapText="1"/>
    </xf>
    <xf numFmtId="4" fontId="0" fillId="0" borderId="11" xfId="0" applyNumberFormat="1" applyFont="1" applyBorder="1" applyAlignment="1">
      <alignment vertical="top"/>
    </xf>
    <xf numFmtId="0" fontId="0" fillId="0" borderId="0" xfId="0" applyFont="1" applyFill="1" applyAlignment="1">
      <alignment vertical="top"/>
    </xf>
    <xf numFmtId="0" fontId="3" fillId="0" borderId="13" xfId="0" applyFont="1" applyFill="1" applyBorder="1" applyAlignment="1">
      <alignment vertical="center"/>
    </xf>
    <xf numFmtId="0" fontId="0" fillId="0" borderId="14" xfId="0" applyFont="1" applyFill="1" applyBorder="1" applyAlignment="1">
      <alignment vertical="top"/>
    </xf>
    <xf numFmtId="0" fontId="0" fillId="0" borderId="15" xfId="0" applyFont="1" applyBorder="1" applyAlignment="1">
      <alignment vertical="top" wrapText="1"/>
    </xf>
    <xf numFmtId="0" fontId="0" fillId="0" borderId="0" xfId="0" applyFont="1" applyBorder="1" applyAlignment="1">
      <alignment vertical="top"/>
    </xf>
    <xf numFmtId="0" fontId="6" fillId="0" borderId="0" xfId="0" applyFont="1" applyFill="1" applyBorder="1" applyAlignment="1">
      <alignment vertical="top"/>
    </xf>
    <xf numFmtId="0" fontId="7" fillId="0" borderId="0" xfId="0" applyFont="1" applyFill="1" applyBorder="1" applyAlignment="1">
      <alignment vertical="top"/>
    </xf>
    <xf numFmtId="0" fontId="7" fillId="0" borderId="0" xfId="0" applyFont="1" applyFill="1" applyBorder="1" applyAlignment="1">
      <alignment/>
    </xf>
    <xf numFmtId="169" fontId="0" fillId="0" borderId="12" xfId="0" applyNumberFormat="1" applyFont="1" applyBorder="1" applyAlignment="1">
      <alignment horizontal="center" vertical="top"/>
    </xf>
    <xf numFmtId="169" fontId="0" fillId="0" borderId="11" xfId="0" applyNumberFormat="1" applyFont="1" applyBorder="1" applyAlignment="1">
      <alignment vertical="top"/>
    </xf>
    <xf numFmtId="169" fontId="0" fillId="0" borderId="6" xfId="0" applyNumberFormat="1" applyFont="1" applyBorder="1" applyAlignment="1">
      <alignment horizontal="center" vertical="top" wrapText="1"/>
    </xf>
    <xf numFmtId="0" fontId="0" fillId="0" borderId="6" xfId="0" applyFont="1" applyBorder="1" applyAlignment="1" applyProtection="1">
      <alignment horizontal="center" vertical="top"/>
      <protection locked="0"/>
    </xf>
    <xf numFmtId="0" fontId="0" fillId="0" borderId="11" xfId="0" applyFont="1" applyBorder="1" applyAlignment="1" applyProtection="1">
      <alignment horizontal="center" vertical="top"/>
      <protection locked="0"/>
    </xf>
    <xf numFmtId="0" fontId="0" fillId="0" borderId="15" xfId="0" applyFont="1" applyBorder="1" applyAlignment="1" applyProtection="1">
      <alignment vertical="top" wrapText="1"/>
      <protection locked="0"/>
    </xf>
    <xf numFmtId="0" fontId="0" fillId="0" borderId="12"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169" fontId="0" fillId="0" borderId="6" xfId="0" applyNumberFormat="1" applyFont="1" applyBorder="1" applyAlignment="1" applyProtection="1">
      <alignment horizontal="center" vertical="top" wrapText="1"/>
      <protection locked="0"/>
    </xf>
    <xf numFmtId="169" fontId="0" fillId="0" borderId="12" xfId="0" applyNumberFormat="1" applyFont="1" applyBorder="1" applyAlignment="1" applyProtection="1">
      <alignment horizontal="center" vertical="top"/>
      <protection locked="0"/>
    </xf>
    <xf numFmtId="0" fontId="0" fillId="0" borderId="0" xfId="0" applyFont="1" applyBorder="1" applyAlignment="1" applyProtection="1">
      <alignment vertical="top"/>
      <protection locked="0"/>
    </xf>
    <xf numFmtId="169" fontId="0" fillId="0" borderId="11" xfId="0" applyNumberFormat="1" applyFont="1" applyBorder="1" applyAlignment="1" applyProtection="1">
      <alignment vertical="top"/>
      <protection locked="0"/>
    </xf>
    <xf numFmtId="4" fontId="0" fillId="0" borderId="11" xfId="0" applyNumberFormat="1" applyFont="1" applyBorder="1" applyAlignment="1" applyProtection="1">
      <alignment vertical="top"/>
      <protection locked="0"/>
    </xf>
    <xf numFmtId="0" fontId="0" fillId="0" borderId="0" xfId="0" applyFont="1" applyFill="1" applyAlignment="1" applyProtection="1">
      <alignment vertical="top"/>
      <protection locked="0"/>
    </xf>
    <xf numFmtId="0" fontId="7" fillId="0" borderId="0" xfId="0" applyFont="1"/>
    <xf numFmtId="0" fontId="5" fillId="0" borderId="0" xfId="0" applyFont="1" applyFill="1" applyBorder="1" applyAlignment="1">
      <alignment vertical="top" wrapText="1"/>
    </xf>
    <xf numFmtId="0" fontId="0" fillId="0" borderId="0" xfId="0" applyFont="1" applyBorder="1" applyAlignment="1" applyProtection="1">
      <alignment horizontal="center" vertical="top"/>
      <protection locked="0"/>
    </xf>
    <xf numFmtId="0" fontId="0" fillId="0" borderId="0" xfId="0" applyFont="1" applyBorder="1" applyAlignment="1">
      <alignment horizontal="center" vertical="top"/>
    </xf>
    <xf numFmtId="0" fontId="0" fillId="0" borderId="0" xfId="0" applyFont="1" applyFill="1" applyBorder="1" applyAlignment="1">
      <alignment horizontal="left" vertical="center"/>
    </xf>
    <xf numFmtId="4" fontId="0" fillId="0" borderId="0" xfId="0" applyNumberFormat="1" applyFont="1" applyBorder="1" applyAlignment="1">
      <alignment vertical="top"/>
    </xf>
    <xf numFmtId="4" fontId="0" fillId="0" borderId="0" xfId="0" applyNumberFormat="1" applyFont="1" applyBorder="1" applyAlignment="1" applyProtection="1">
      <alignment vertical="top"/>
      <protection locked="0"/>
    </xf>
    <xf numFmtId="169" fontId="3" fillId="5" borderId="16" xfId="0" applyNumberFormat="1" applyFont="1" applyFill="1" applyBorder="1" applyAlignment="1" applyProtection="1">
      <alignment horizontal="center" vertical="top" wrapText="1"/>
      <protection/>
    </xf>
    <xf numFmtId="169" fontId="12" fillId="0" borderId="8" xfId="0" applyNumberFormat="1" applyFont="1" applyBorder="1" applyAlignment="1" applyProtection="1">
      <alignment horizontal="left"/>
      <protection/>
    </xf>
    <xf numFmtId="0" fontId="13" fillId="0" borderId="17" xfId="0" applyFont="1" applyBorder="1" applyAlignment="1" applyProtection="1">
      <alignment horizontal="left" vertical="top"/>
      <protection/>
    </xf>
    <xf numFmtId="0" fontId="13" fillId="0" borderId="17" xfId="0" applyFont="1" applyBorder="1" applyAlignment="1" applyProtection="1">
      <alignment horizontal="left" vertical="top" wrapText="1"/>
      <protection/>
    </xf>
    <xf numFmtId="169" fontId="12" fillId="0" borderId="17" xfId="0" applyNumberFormat="1" applyFont="1" applyBorder="1" applyAlignment="1" applyProtection="1">
      <alignment horizontal="left"/>
      <protection/>
    </xf>
    <xf numFmtId="169" fontId="13" fillId="0" borderId="17" xfId="0" applyNumberFormat="1" applyFont="1" applyBorder="1" applyAlignment="1" applyProtection="1">
      <alignment horizontal="center"/>
      <protection/>
    </xf>
    <xf numFmtId="0" fontId="14" fillId="0" borderId="17" xfId="0" applyFont="1" applyFill="1" applyBorder="1" applyAlignment="1" applyProtection="1">
      <alignment vertical="top"/>
      <protection/>
    </xf>
    <xf numFmtId="169" fontId="13" fillId="0" borderId="17" xfId="0" applyNumberFormat="1" applyFont="1" applyBorder="1" applyAlignment="1" applyProtection="1">
      <alignment horizontal="center" vertical="top"/>
      <protection/>
    </xf>
    <xf numFmtId="0" fontId="13" fillId="0" borderId="17" xfId="0" applyFont="1" applyBorder="1" applyAlignment="1" applyProtection="1">
      <alignment horizontal="center" vertical="top"/>
      <protection/>
    </xf>
    <xf numFmtId="0" fontId="13" fillId="0" borderId="17" xfId="0" applyFont="1" applyBorder="1" applyAlignment="1" applyProtection="1">
      <alignment vertical="top"/>
      <protection/>
    </xf>
    <xf numFmtId="169" fontId="13" fillId="0" borderId="17" xfId="0" applyNumberFormat="1" applyFont="1" applyBorder="1" applyAlignment="1" applyProtection="1">
      <alignment vertical="top"/>
      <protection/>
    </xf>
    <xf numFmtId="4" fontId="13" fillId="0" borderId="17" xfId="0" applyNumberFormat="1" applyFont="1" applyBorder="1" applyAlignment="1" applyProtection="1">
      <alignment vertical="top"/>
      <protection/>
    </xf>
    <xf numFmtId="4" fontId="12" fillId="0" borderId="7" xfId="0" applyNumberFormat="1" applyFont="1" applyBorder="1" applyAlignment="1" applyProtection="1">
      <alignment horizontal="right"/>
      <protection/>
    </xf>
    <xf numFmtId="0" fontId="12" fillId="0" borderId="0" xfId="0" applyFont="1" applyBorder="1" applyAlignment="1" applyProtection="1">
      <alignment horizontal="right" wrapText="1"/>
      <protection/>
    </xf>
    <xf numFmtId="0" fontId="15" fillId="0" borderId="0" xfId="0" applyFont="1" applyBorder="1" applyAlignment="1" applyProtection="1">
      <alignment horizontal="right"/>
      <protection/>
    </xf>
    <xf numFmtId="0" fontId="15" fillId="0" borderId="0" xfId="0" applyFont="1" applyBorder="1" applyAlignment="1" applyProtection="1">
      <alignment vertical="center"/>
      <protection/>
    </xf>
    <xf numFmtId="0" fontId="15" fillId="0" borderId="0" xfId="0" applyFont="1" applyBorder="1" applyAlignment="1" applyProtection="1">
      <alignment horizontal="right" vertical="center"/>
      <protection/>
    </xf>
    <xf numFmtId="0" fontId="15" fillId="0" borderId="0" xfId="0" applyFont="1" applyBorder="1" applyAlignment="1" applyProtection="1">
      <alignment vertical="center" wrapText="1"/>
      <protection/>
    </xf>
    <xf numFmtId="0" fontId="12" fillId="0" borderId="0" xfId="0" applyFont="1" applyBorder="1" applyAlignment="1" applyProtection="1">
      <alignment vertical="center" wrapText="1"/>
      <protection/>
    </xf>
    <xf numFmtId="0" fontId="12" fillId="0" borderId="0" xfId="0" applyFont="1" applyBorder="1" applyProtection="1">
      <protection/>
    </xf>
    <xf numFmtId="0" fontId="12" fillId="0" borderId="0" xfId="0" applyFont="1" applyAlignment="1" applyProtection="1">
      <alignment/>
      <protection/>
    </xf>
    <xf numFmtId="0" fontId="15" fillId="0" borderId="0" xfId="0" applyFont="1" applyBorder="1" applyAlignment="1" applyProtection="1">
      <alignment horizontal="left" vertical="center"/>
      <protection/>
    </xf>
    <xf numFmtId="0" fontId="12" fillId="0" borderId="0" xfId="0" applyFont="1" applyFill="1" applyBorder="1" applyAlignment="1">
      <alignment/>
    </xf>
    <xf numFmtId="169" fontId="12" fillId="2" borderId="10" xfId="0" applyNumberFormat="1" applyFont="1" applyFill="1" applyBorder="1" applyAlignment="1" applyProtection="1">
      <alignment horizontal="left" vertical="center"/>
      <protection/>
    </xf>
    <xf numFmtId="169" fontId="12" fillId="2" borderId="9" xfId="0" applyNumberFormat="1" applyFont="1" applyFill="1" applyBorder="1" applyAlignment="1" applyProtection="1">
      <alignment horizontal="right" vertical="center"/>
      <protection/>
    </xf>
    <xf numFmtId="0" fontId="16" fillId="0" borderId="0" xfId="0" applyFont="1" applyProtection="1">
      <protection/>
    </xf>
    <xf numFmtId="0" fontId="16" fillId="0" borderId="0" xfId="0" applyFont="1"/>
    <xf numFmtId="0" fontId="16" fillId="0" borderId="0" xfId="0" applyFont="1" applyBorder="1" applyAlignment="1">
      <alignment horizontal="right"/>
    </xf>
    <xf numFmtId="0" fontId="12" fillId="0" borderId="0" xfId="0" applyFont="1"/>
    <xf numFmtId="0" fontId="15" fillId="0" borderId="0" xfId="0" applyFont="1" applyBorder="1" applyAlignment="1">
      <alignment horizontal="right"/>
    </xf>
    <xf numFmtId="174" fontId="12" fillId="0" borderId="0" xfId="24" applyNumberFormat="1" applyFont="1" applyBorder="1" applyAlignment="1" applyProtection="1">
      <alignment horizontal="right" wrapText="1"/>
      <protection locked="0"/>
    </xf>
    <xf numFmtId="0" fontId="12" fillId="0" borderId="0" xfId="0" applyFont="1" applyBorder="1" applyAlignment="1">
      <alignment horizontal="right" wrapText="1"/>
    </xf>
    <xf numFmtId="0" fontId="12" fillId="0" borderId="0" xfId="0" applyFont="1" applyAlignment="1" applyProtection="1">
      <alignment horizontal="right"/>
      <protection/>
    </xf>
    <xf numFmtId="0" fontId="17" fillId="0" borderId="0" xfId="0" applyFont="1" applyAlignment="1" applyProtection="1">
      <alignment horizontal="right"/>
      <protection locked="0"/>
    </xf>
    <xf numFmtId="0" fontId="15" fillId="0" borderId="0" xfId="0" applyFont="1" applyBorder="1" applyAlignment="1" applyProtection="1">
      <alignment horizontal="right" vertical="top"/>
      <protection/>
    </xf>
    <xf numFmtId="0" fontId="12" fillId="0" borderId="0" xfId="0" applyFont="1" applyBorder="1" applyAlignment="1" applyProtection="1">
      <alignment horizontal="left" vertical="top"/>
      <protection/>
    </xf>
    <xf numFmtId="0" fontId="15" fillId="0" borderId="0" xfId="0" applyFont="1" applyProtection="1">
      <protection/>
    </xf>
    <xf numFmtId="0" fontId="12" fillId="0" borderId="0" xfId="0" applyFont="1" applyProtection="1">
      <protection/>
    </xf>
    <xf numFmtId="0" fontId="12" fillId="0" borderId="0" xfId="0" applyFont="1" applyAlignment="1" applyProtection="1">
      <alignment horizontal="right"/>
      <protection locked="0"/>
    </xf>
    <xf numFmtId="0" fontId="12" fillId="0" borderId="0" xfId="0" applyFont="1" applyAlignment="1">
      <alignment/>
    </xf>
    <xf numFmtId="0" fontId="15" fillId="0" borderId="0" xfId="0" applyFont="1" applyBorder="1" applyAlignment="1">
      <alignment horizontal="right" vertical="center"/>
    </xf>
    <xf numFmtId="49" fontId="12" fillId="0" borderId="0" xfId="0" applyNumberFormat="1" applyFont="1" applyBorder="1" applyAlignment="1" applyProtection="1">
      <alignment horizontal="right" vertical="top" wrapText="1"/>
      <protection locked="0"/>
    </xf>
    <xf numFmtId="0" fontId="19" fillId="0" borderId="0" xfId="0" applyFont="1" applyAlignment="1">
      <alignment horizontal="right" vertical="center"/>
    </xf>
    <xf numFmtId="14" fontId="20" fillId="0" borderId="0" xfId="0" applyNumberFormat="1" applyFont="1" applyBorder="1" applyAlignment="1">
      <alignment vertical="center"/>
    </xf>
    <xf numFmtId="14" fontId="12" fillId="0" borderId="0" xfId="0" applyNumberFormat="1" applyFont="1" applyBorder="1" applyAlignment="1" applyProtection="1">
      <alignment vertical="top"/>
      <protection locked="0"/>
    </xf>
    <xf numFmtId="14" fontId="12" fillId="0" borderId="0" xfId="0" applyNumberFormat="1" applyFont="1" applyBorder="1" applyAlignment="1" applyProtection="1">
      <alignment/>
      <protection locked="0"/>
    </xf>
    <xf numFmtId="0" fontId="12" fillId="0" borderId="0" xfId="0" applyFont="1" applyBorder="1" applyAlignment="1">
      <alignment/>
    </xf>
    <xf numFmtId="0" fontId="15" fillId="0" borderId="0" xfId="0" applyFont="1" applyBorder="1" applyAlignment="1">
      <alignment vertical="center" wrapText="1"/>
    </xf>
    <xf numFmtId="14" fontId="12" fillId="0" borderId="0" xfId="0" applyNumberFormat="1" applyFont="1" applyBorder="1" applyAlignment="1" applyProtection="1">
      <alignment vertical="center"/>
      <protection locked="0"/>
    </xf>
    <xf numFmtId="0" fontId="18" fillId="0" borderId="0" xfId="0" applyFont="1" applyAlignment="1">
      <alignment/>
    </xf>
    <xf numFmtId="14" fontId="12" fillId="0" borderId="0" xfId="0" applyNumberFormat="1" applyFont="1" applyAlignment="1" applyProtection="1">
      <alignment horizontal="right"/>
      <protection locked="0"/>
    </xf>
    <xf numFmtId="0" fontId="18" fillId="0" borderId="0" xfId="0" applyFont="1" applyAlignment="1" applyProtection="1">
      <alignment/>
      <protection/>
    </xf>
    <xf numFmtId="14" fontId="12" fillId="0" borderId="0" xfId="0" applyNumberFormat="1" applyFont="1" applyAlignment="1" applyProtection="1">
      <alignment horizontal="right"/>
      <protection/>
    </xf>
    <xf numFmtId="0" fontId="15" fillId="0" borderId="10" xfId="0" applyFont="1" applyBorder="1" applyAlignment="1" applyProtection="1">
      <alignment/>
      <protection/>
    </xf>
    <xf numFmtId="0" fontId="15" fillId="0" borderId="18" xfId="0" applyFont="1" applyBorder="1" applyAlignment="1" applyProtection="1">
      <alignment/>
      <protection/>
    </xf>
    <xf numFmtId="0" fontId="15" fillId="0" borderId="9" xfId="0" applyFont="1" applyBorder="1" applyAlignment="1" applyProtection="1">
      <alignment/>
      <protection/>
    </xf>
    <xf numFmtId="0" fontId="15" fillId="6" borderId="19" xfId="0" applyFont="1" applyFill="1" applyBorder="1" applyAlignment="1" applyProtection="1">
      <alignment horizontal="center" vertical="center" wrapText="1"/>
      <protection/>
    </xf>
    <xf numFmtId="0" fontId="15" fillId="7" borderId="19" xfId="0" applyFont="1" applyFill="1" applyBorder="1" applyAlignment="1" applyProtection="1">
      <alignment horizontal="center" vertical="center" wrapText="1"/>
      <protection/>
    </xf>
    <xf numFmtId="0" fontId="12" fillId="0" borderId="0" xfId="0" applyFont="1" applyFill="1" applyBorder="1" applyAlignment="1" applyProtection="1">
      <alignment horizontal="center" vertical="center" wrapText="1"/>
      <protection/>
    </xf>
    <xf numFmtId="14" fontId="15" fillId="0" borderId="0" xfId="0" applyNumberFormat="1" applyFont="1" applyBorder="1" applyAlignment="1" applyProtection="1">
      <alignment vertical="center" wrapText="1"/>
      <protection/>
    </xf>
    <xf numFmtId="43" fontId="12" fillId="0" borderId="20" xfId="24" applyFont="1" applyBorder="1" applyAlignment="1" applyProtection="1">
      <alignment horizontal="right"/>
      <protection/>
    </xf>
    <xf numFmtId="43" fontId="12" fillId="0" borderId="0" xfId="24" applyFont="1" applyBorder="1" applyAlignment="1" applyProtection="1">
      <alignment horizontal="right"/>
      <protection/>
    </xf>
    <xf numFmtId="43" fontId="12" fillId="0" borderId="21" xfId="24" applyFont="1" applyBorder="1" applyAlignment="1" applyProtection="1">
      <alignment horizontal="right"/>
      <protection/>
    </xf>
    <xf numFmtId="0" fontId="12" fillId="0" borderId="0" xfId="0" applyFont="1" applyFill="1" applyProtection="1">
      <protection/>
    </xf>
    <xf numFmtId="0" fontId="16" fillId="0" borderId="0" xfId="0" applyFont="1" applyFill="1" applyAlignment="1" applyProtection="1">
      <alignment vertical="top" wrapText="1"/>
      <protection/>
    </xf>
    <xf numFmtId="9" fontId="12" fillId="0" borderId="0" xfId="0" applyNumberFormat="1" applyFont="1" applyAlignment="1" applyProtection="1">
      <alignment horizontal="right"/>
      <protection locked="0"/>
    </xf>
    <xf numFmtId="43" fontId="12" fillId="0" borderId="22" xfId="24" applyFont="1" applyBorder="1" applyAlignment="1" applyProtection="1">
      <alignment horizontal="right"/>
      <protection/>
    </xf>
    <xf numFmtId="0" fontId="21" fillId="0" borderId="0" xfId="0" applyFont="1" applyProtection="1">
      <protection/>
    </xf>
    <xf numFmtId="0" fontId="15" fillId="0" borderId="18" xfId="0" applyFont="1" applyBorder="1" applyProtection="1">
      <protection/>
    </xf>
    <xf numFmtId="0" fontId="15" fillId="0" borderId="9" xfId="0" applyFont="1" applyBorder="1" applyProtection="1">
      <protection/>
    </xf>
    <xf numFmtId="43" fontId="15" fillId="0" borderId="19" xfId="24" applyFont="1" applyBorder="1" applyAlignment="1" applyProtection="1">
      <alignment horizontal="right"/>
      <protection/>
    </xf>
    <xf numFmtId="43" fontId="15" fillId="0" borderId="0" xfId="24" applyFont="1" applyBorder="1" applyAlignment="1" applyProtection="1">
      <alignment horizontal="right"/>
      <protection/>
    </xf>
    <xf numFmtId="0" fontId="12" fillId="0" borderId="0" xfId="0" applyFont="1" applyBorder="1" applyAlignment="1" applyProtection="1">
      <alignment horizontal="right" vertical="center" wrapText="1"/>
      <protection/>
    </xf>
    <xf numFmtId="0" fontId="12" fillId="0" borderId="0" xfId="0" applyFont="1" applyBorder="1" applyAlignment="1" applyProtection="1">
      <alignment horizontal="center" vertical="center" wrapText="1"/>
      <protection/>
    </xf>
    <xf numFmtId="173" fontId="12" fillId="0" borderId="0" xfId="0" applyNumberFormat="1" applyFont="1" applyBorder="1" applyAlignment="1" applyProtection="1">
      <alignment horizontal="center" vertical="center" wrapText="1"/>
      <protection/>
    </xf>
    <xf numFmtId="172" fontId="12" fillId="0" borderId="0" xfId="0" applyNumberFormat="1" applyFont="1" applyBorder="1" applyAlignment="1" applyProtection="1">
      <alignment vertical="center" wrapText="1"/>
      <protection/>
    </xf>
    <xf numFmtId="0" fontId="15" fillId="4" borderId="1"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4" xfId="0" applyFont="1" applyFill="1" applyBorder="1" applyAlignment="1">
      <alignment vertical="center" wrapText="1"/>
    </xf>
    <xf numFmtId="0" fontId="15" fillId="4" borderId="23" xfId="0" applyFont="1" applyFill="1" applyBorder="1" applyAlignment="1">
      <alignment horizontal="center" vertical="center" wrapText="1"/>
    </xf>
    <xf numFmtId="0" fontId="23" fillId="0" borderId="1" xfId="0" applyFont="1" applyBorder="1" applyAlignment="1" applyProtection="1">
      <alignment horizontal="right" vertical="center"/>
      <protection/>
    </xf>
    <xf numFmtId="173" fontId="23" fillId="0" borderId="24" xfId="0" applyNumberFormat="1" applyFont="1" applyBorder="1" applyAlignment="1" applyProtection="1">
      <alignment horizontal="left" vertical="top" wrapText="1"/>
      <protection locked="0"/>
    </xf>
    <xf numFmtId="172" fontId="12" fillId="0" borderId="3" xfId="0" applyNumberFormat="1" applyFont="1" applyBorder="1" applyAlignment="1" applyProtection="1">
      <alignment horizontal="left" vertical="top" wrapText="1"/>
      <protection locked="0"/>
    </xf>
    <xf numFmtId="172" fontId="12" fillId="0" borderId="24" xfId="0" applyNumberFormat="1" applyFont="1" applyBorder="1" applyAlignment="1" applyProtection="1">
      <alignment horizontal="left" vertical="top" wrapText="1"/>
      <protection locked="0"/>
    </xf>
    <xf numFmtId="14" fontId="12" fillId="0" borderId="1" xfId="0" applyNumberFormat="1" applyFont="1" applyBorder="1" applyAlignment="1" applyProtection="1">
      <alignment horizontal="center" vertical="top" wrapText="1"/>
      <protection locked="0"/>
    </xf>
    <xf numFmtId="172" fontId="12" fillId="0" borderId="4" xfId="0" applyNumberFormat="1" applyFont="1" applyBorder="1" applyAlignment="1" applyProtection="1">
      <alignment horizontal="center" vertical="top"/>
      <protection locked="0"/>
    </xf>
    <xf numFmtId="0" fontId="12" fillId="0" borderId="4" xfId="0" applyFont="1" applyBorder="1" applyAlignment="1" applyProtection="1">
      <alignment horizontal="center" vertical="top"/>
      <protection locked="0"/>
    </xf>
    <xf numFmtId="0" fontId="15" fillId="4" borderId="23" xfId="0" applyFont="1" applyFill="1" applyBorder="1" applyAlignment="1">
      <alignment vertical="top" wrapText="1"/>
    </xf>
    <xf numFmtId="173" fontId="23" fillId="0" borderId="3" xfId="0" applyNumberFormat="1" applyFont="1" applyBorder="1" applyAlignment="1" applyProtection="1">
      <alignment horizontal="left" vertical="top" wrapText="1"/>
      <protection locked="0"/>
    </xf>
    <xf numFmtId="0" fontId="15" fillId="4" borderId="11" xfId="0" applyFont="1" applyFill="1" applyBorder="1" applyAlignment="1">
      <alignment vertical="top" wrapText="1"/>
    </xf>
    <xf numFmtId="0" fontId="15" fillId="4" borderId="25" xfId="0" applyFont="1" applyFill="1" applyBorder="1" applyAlignment="1">
      <alignment vertical="top" wrapText="1"/>
    </xf>
    <xf numFmtId="0" fontId="9" fillId="0" borderId="0" xfId="0" applyFont="1" applyBorder="1" applyAlignment="1" applyProtection="1">
      <alignment horizontal="left" wrapText="1"/>
      <protection/>
    </xf>
    <xf numFmtId="172" fontId="12" fillId="0" borderId="0" xfId="0" applyNumberFormat="1" applyFont="1" applyBorder="1" applyAlignment="1" applyProtection="1">
      <alignment horizontal="left" vertical="top" wrapText="1"/>
      <protection/>
    </xf>
    <xf numFmtId="0" fontId="15" fillId="4" borderId="4" xfId="0" applyFont="1" applyFill="1" applyBorder="1" applyAlignment="1" applyProtection="1">
      <alignment horizontal="left"/>
      <protection/>
    </xf>
    <xf numFmtId="0" fontId="16" fillId="4" borderId="2" xfId="0" applyFont="1" applyFill="1" applyBorder="1" applyProtection="1">
      <protection/>
    </xf>
    <xf numFmtId="0" fontId="22" fillId="0" borderId="0" xfId="0" applyFont="1" applyBorder="1" applyAlignment="1" applyProtection="1">
      <alignment vertical="center"/>
      <protection/>
    </xf>
    <xf numFmtId="0" fontId="18" fillId="0" borderId="0" xfId="0" applyFont="1" applyBorder="1" applyAlignment="1" applyProtection="1">
      <alignment horizontal="left" vertical="center"/>
      <protection/>
    </xf>
    <xf numFmtId="0" fontId="12" fillId="0" borderId="24" xfId="0" applyFont="1" applyBorder="1" applyAlignment="1" applyProtection="1">
      <alignment horizontal="center" vertical="center" wrapText="1"/>
      <protection/>
    </xf>
    <xf numFmtId="0" fontId="15" fillId="0" borderId="24" xfId="0" applyFont="1" applyBorder="1" applyAlignment="1" applyProtection="1">
      <alignment vertical="center" wrapText="1"/>
      <protection/>
    </xf>
    <xf numFmtId="0" fontId="12" fillId="0" borderId="24" xfId="0" applyFont="1" applyBorder="1" applyAlignment="1" applyProtection="1">
      <alignment vertical="center" wrapText="1"/>
      <protection/>
    </xf>
    <xf numFmtId="0" fontId="12" fillId="0" borderId="0" xfId="0" applyFont="1" applyAlignment="1" applyProtection="1">
      <alignment vertical="center" wrapText="1"/>
      <protection/>
    </xf>
    <xf numFmtId="0" fontId="12" fillId="0" borderId="0" xfId="0" applyFont="1" applyAlignment="1" applyProtection="1">
      <alignment horizontal="center" vertical="center" wrapText="1"/>
      <protection/>
    </xf>
    <xf numFmtId="0" fontId="12" fillId="0" borderId="24" xfId="0" applyFont="1" applyBorder="1" applyProtection="1">
      <protection/>
    </xf>
    <xf numFmtId="0" fontId="15" fillId="0" borderId="0" xfId="0" applyFont="1" applyBorder="1" applyAlignment="1" applyProtection="1">
      <alignment horizontal="left" vertical="center" wrapText="1"/>
      <protection/>
    </xf>
    <xf numFmtId="0" fontId="15" fillId="0" borderId="0" xfId="0" applyFont="1" applyAlignment="1" applyProtection="1">
      <alignment horizontal="center"/>
      <protection/>
    </xf>
    <xf numFmtId="0" fontId="12" fillId="0" borderId="0" xfId="0" applyFont="1" applyAlignment="1" applyProtection="1">
      <alignment horizontal="center"/>
      <protection/>
    </xf>
    <xf numFmtId="0" fontId="26" fillId="0" borderId="6" xfId="0" applyFont="1" applyBorder="1" applyAlignment="1" applyProtection="1">
      <alignment vertical="center"/>
      <protection/>
    </xf>
    <xf numFmtId="0" fontId="25" fillId="0" borderId="0" xfId="0" applyFont="1" applyBorder="1" applyAlignment="1" applyProtection="1">
      <alignment horizontal="center" vertical="top"/>
      <protection/>
    </xf>
    <xf numFmtId="0" fontId="25" fillId="0" borderId="0" xfId="0" applyFont="1" applyBorder="1" applyAlignment="1" applyProtection="1">
      <alignment vertical="top"/>
      <protection/>
    </xf>
    <xf numFmtId="0" fontId="25" fillId="0" borderId="0" xfId="0" applyFont="1" applyBorder="1" applyAlignment="1" applyProtection="1">
      <alignment horizontal="right" wrapText="1"/>
      <protection/>
    </xf>
    <xf numFmtId="169" fontId="25" fillId="0" borderId="0" xfId="0" applyNumberFormat="1" applyFont="1" applyBorder="1" applyAlignment="1" applyProtection="1">
      <alignment vertical="top"/>
      <protection/>
    </xf>
    <xf numFmtId="4" fontId="25" fillId="0" borderId="0" xfId="0" applyNumberFormat="1" applyFont="1" applyBorder="1" applyAlignment="1" applyProtection="1">
      <alignment vertical="top"/>
      <protection/>
    </xf>
    <xf numFmtId="4" fontId="25" fillId="0" borderId="15" xfId="0" applyNumberFormat="1" applyFont="1" applyBorder="1" applyAlignment="1" applyProtection="1">
      <alignment vertical="top"/>
      <protection/>
    </xf>
    <xf numFmtId="0" fontId="26" fillId="0" borderId="0" xfId="0" applyFont="1" applyBorder="1" applyAlignment="1" applyProtection="1">
      <alignment horizontal="right"/>
      <protection/>
    </xf>
    <xf numFmtId="3" fontId="25" fillId="0" borderId="5" xfId="0" applyNumberFormat="1" applyFont="1" applyBorder="1" applyAlignment="1" applyProtection="1">
      <alignment horizontal="right" vertical="top"/>
      <protection/>
    </xf>
    <xf numFmtId="0" fontId="26" fillId="0" borderId="0" xfId="0" applyFont="1" applyBorder="1" applyAlignment="1" applyProtection="1">
      <alignment vertical="center"/>
      <protection/>
    </xf>
    <xf numFmtId="169" fontId="25" fillId="0" borderId="11" xfId="0" applyNumberFormat="1" applyFont="1" applyBorder="1" applyAlignment="1" applyProtection="1">
      <alignment vertical="top"/>
      <protection/>
    </xf>
    <xf numFmtId="4" fontId="25" fillId="0" borderId="11" xfId="0" applyNumberFormat="1" applyFont="1" applyBorder="1" applyAlignment="1" applyProtection="1">
      <alignment vertical="top"/>
      <protection/>
    </xf>
    <xf numFmtId="0" fontId="26" fillId="0" borderId="0" xfId="0" applyFont="1" applyBorder="1" applyAlignment="1" applyProtection="1">
      <alignment horizontal="right" vertical="center"/>
      <protection/>
    </xf>
    <xf numFmtId="0" fontId="25" fillId="0" borderId="5" xfId="0" applyNumberFormat="1" applyFont="1" applyBorder="1" applyAlignment="1" applyProtection="1">
      <alignment horizontal="right" wrapText="1"/>
      <protection/>
    </xf>
    <xf numFmtId="0" fontId="26" fillId="0" borderId="0" xfId="0" applyFont="1" applyBorder="1" applyAlignment="1" applyProtection="1">
      <alignment vertical="center" wrapText="1"/>
      <protection/>
    </xf>
    <xf numFmtId="0" fontId="25" fillId="0" borderId="0" xfId="0" applyFont="1" applyBorder="1" applyAlignment="1" applyProtection="1">
      <alignment vertical="center" wrapText="1"/>
      <protection/>
    </xf>
    <xf numFmtId="0" fontId="25" fillId="0" borderId="0" xfId="0" applyFont="1" applyBorder="1" applyAlignment="1" applyProtection="1">
      <alignment vertical="top" wrapText="1"/>
      <protection/>
    </xf>
    <xf numFmtId="14" fontId="26" fillId="0" borderId="0" xfId="0" applyNumberFormat="1" applyFont="1" applyBorder="1" applyAlignment="1" applyProtection="1">
      <alignment horizontal="right" vertical="top"/>
      <protection/>
    </xf>
    <xf numFmtId="14" fontId="25" fillId="0" borderId="0" xfId="0" applyNumberFormat="1" applyFont="1" applyBorder="1" applyAlignment="1" applyProtection="1">
      <alignment vertical="top" wrapText="1"/>
      <protection/>
    </xf>
    <xf numFmtId="14" fontId="27" fillId="0" borderId="0" xfId="0" applyNumberFormat="1" applyFont="1" applyBorder="1" applyAlignment="1" applyProtection="1">
      <alignment horizontal="right" vertical="top" wrapText="1"/>
      <protection/>
    </xf>
    <xf numFmtId="14" fontId="27" fillId="0" borderId="0" xfId="0" applyNumberFormat="1" applyFont="1" applyBorder="1" applyAlignment="1" applyProtection="1">
      <alignment vertical="top" wrapText="1"/>
      <protection/>
    </xf>
    <xf numFmtId="14" fontId="27" fillId="0" borderId="0" xfId="0" applyNumberFormat="1" applyFont="1" applyBorder="1" applyProtection="1">
      <protection/>
    </xf>
    <xf numFmtId="14" fontId="27" fillId="0" borderId="0" xfId="0" applyNumberFormat="1" applyFont="1" applyBorder="1" applyAlignment="1" applyProtection="1">
      <alignment horizontal="left" vertical="top"/>
      <protection/>
    </xf>
    <xf numFmtId="0" fontId="25" fillId="0" borderId="0" xfId="0" applyFont="1" applyBorder="1" applyProtection="1">
      <protection/>
    </xf>
    <xf numFmtId="0" fontId="25" fillId="0" borderId="5" xfId="0" applyFont="1" applyBorder="1" applyAlignment="1" applyProtection="1">
      <alignment horizontal="right"/>
      <protection/>
    </xf>
    <xf numFmtId="169" fontId="26" fillId="0" borderId="26" xfId="0" applyNumberFormat="1" applyFont="1" applyBorder="1" applyAlignment="1" applyProtection="1">
      <alignment horizontal="left" vertical="top"/>
      <protection/>
    </xf>
    <xf numFmtId="169" fontId="25" fillId="0" borderId="27" xfId="0" applyNumberFormat="1" applyFont="1" applyBorder="1" applyAlignment="1" applyProtection="1">
      <alignment horizontal="left" vertical="top"/>
      <protection/>
    </xf>
    <xf numFmtId="169" fontId="26" fillId="0" borderId="27" xfId="0" applyNumberFormat="1" applyFont="1" applyFill="1" applyBorder="1" applyAlignment="1" applyProtection="1">
      <alignment horizontal="right" vertical="top"/>
      <protection/>
    </xf>
    <xf numFmtId="0" fontId="25" fillId="0" borderId="27" xfId="0" applyFont="1" applyBorder="1" applyProtection="1">
      <protection/>
    </xf>
    <xf numFmtId="0" fontId="26" fillId="0" borderId="27" xfId="0" applyFont="1" applyBorder="1" applyAlignment="1" applyProtection="1">
      <alignment horizontal="right"/>
      <protection/>
    </xf>
    <xf numFmtId="14" fontId="25" fillId="0" borderId="27" xfId="0" applyNumberFormat="1" applyFont="1" applyBorder="1" applyProtection="1">
      <protection/>
    </xf>
    <xf numFmtId="14" fontId="25" fillId="0" borderId="28" xfId="0" applyNumberFormat="1" applyFont="1" applyBorder="1" applyAlignment="1" applyProtection="1">
      <alignment horizontal="right"/>
      <protection/>
    </xf>
    <xf numFmtId="0" fontId="12" fillId="2" borderId="18" xfId="0" applyFont="1" applyFill="1" applyBorder="1" applyAlignment="1" applyProtection="1">
      <alignment horizontal="left" vertical="center"/>
      <protection/>
    </xf>
    <xf numFmtId="0" fontId="12" fillId="2" borderId="18" xfId="0" applyFont="1" applyFill="1" applyBorder="1" applyAlignment="1" applyProtection="1">
      <alignment horizontal="left" vertical="center" wrapText="1"/>
      <protection/>
    </xf>
    <xf numFmtId="169" fontId="12" fillId="2" borderId="18" xfId="0" applyNumberFormat="1" applyFont="1" applyFill="1" applyBorder="1" applyAlignment="1" applyProtection="1">
      <alignment horizontal="left" vertical="center" wrapText="1"/>
      <protection/>
    </xf>
    <xf numFmtId="169" fontId="12" fillId="2" borderId="18" xfId="0" applyNumberFormat="1" applyFont="1" applyFill="1" applyBorder="1" applyAlignment="1" applyProtection="1">
      <alignment horizontal="left" vertical="center"/>
      <protection/>
    </xf>
    <xf numFmtId="4" fontId="12" fillId="2" borderId="18" xfId="0" applyNumberFormat="1" applyFont="1" applyFill="1" applyBorder="1" applyAlignment="1" applyProtection="1">
      <alignment horizontal="left" vertical="center"/>
      <protection/>
    </xf>
    <xf numFmtId="4" fontId="12" fillId="2" borderId="17" xfId="0" applyNumberFormat="1" applyFont="1" applyFill="1" applyBorder="1" applyAlignment="1" applyProtection="1">
      <alignment horizontal="left" vertical="center"/>
      <protection/>
    </xf>
    <xf numFmtId="0" fontId="28" fillId="0" borderId="0" xfId="0" applyFont="1" applyBorder="1" applyAlignment="1" applyProtection="1">
      <alignment horizontal="left"/>
      <protection/>
    </xf>
    <xf numFmtId="0" fontId="28" fillId="0" borderId="0" xfId="0" applyFont="1" applyBorder="1" applyAlignment="1" applyProtection="1">
      <alignment horizontal="center"/>
      <protection/>
    </xf>
    <xf numFmtId="0" fontId="28" fillId="0" borderId="0" xfId="0" applyFont="1" applyAlignment="1" applyProtection="1">
      <alignment/>
      <protection/>
    </xf>
    <xf numFmtId="0" fontId="28" fillId="0" borderId="0" xfId="0" applyFont="1" applyBorder="1" applyAlignment="1" applyProtection="1">
      <alignment wrapText="1"/>
      <protection/>
    </xf>
    <xf numFmtId="169" fontId="28" fillId="0" borderId="0" xfId="0" applyNumberFormat="1" applyFont="1" applyBorder="1" applyAlignment="1" applyProtection="1">
      <alignment horizontal="left"/>
      <protection/>
    </xf>
    <xf numFmtId="169" fontId="28" fillId="0" borderId="17" xfId="0" applyNumberFormat="1" applyFont="1" applyBorder="1" applyAlignment="1" applyProtection="1">
      <alignment horizontal="center" wrapText="1"/>
      <protection/>
    </xf>
    <xf numFmtId="169" fontId="28" fillId="0" borderId="0" xfId="0" applyNumberFormat="1" applyFont="1" applyBorder="1" applyAlignment="1" applyProtection="1">
      <alignment horizontal="center" wrapText="1"/>
      <protection/>
    </xf>
    <xf numFmtId="169" fontId="28" fillId="0" borderId="0" xfId="0" applyNumberFormat="1" applyFont="1" applyBorder="1" applyAlignment="1" applyProtection="1">
      <alignment horizontal="center"/>
      <protection/>
    </xf>
    <xf numFmtId="0" fontId="28" fillId="0" borderId="0" xfId="0" applyFont="1" applyBorder="1" applyAlignment="1" applyProtection="1">
      <alignment/>
      <protection/>
    </xf>
    <xf numFmtId="169" fontId="28" fillId="0" borderId="0" xfId="0" applyNumberFormat="1" applyFont="1" applyBorder="1" applyAlignment="1" applyProtection="1">
      <alignment/>
      <protection/>
    </xf>
    <xf numFmtId="4" fontId="28" fillId="0" borderId="0" xfId="0" applyNumberFormat="1" applyFont="1" applyBorder="1" applyAlignment="1" applyProtection="1">
      <alignment/>
      <protection/>
    </xf>
    <xf numFmtId="0" fontId="28" fillId="0" borderId="0" xfId="0" applyFont="1" applyBorder="1" applyAlignment="1" applyProtection="1">
      <alignment vertical="top" wrapText="1"/>
      <protection/>
    </xf>
    <xf numFmtId="169" fontId="28" fillId="0" borderId="0" xfId="0" applyNumberFormat="1" applyFont="1" applyBorder="1" applyAlignment="1" applyProtection="1">
      <alignment horizontal="center" vertical="top" wrapText="1"/>
      <protection/>
    </xf>
    <xf numFmtId="0" fontId="28" fillId="0" borderId="0" xfId="0" applyFont="1" applyBorder="1" applyAlignment="1" applyProtection="1">
      <alignment horizontal="center" vertical="top"/>
      <protection/>
    </xf>
    <xf numFmtId="169" fontId="28" fillId="0" borderId="0" xfId="0" applyNumberFormat="1" applyFont="1" applyBorder="1" applyAlignment="1" applyProtection="1">
      <alignment horizontal="center" vertical="top"/>
      <protection/>
    </xf>
    <xf numFmtId="0" fontId="28" fillId="0" borderId="0" xfId="0" applyFont="1" applyBorder="1" applyAlignment="1" applyProtection="1">
      <alignment vertical="top"/>
      <protection/>
    </xf>
    <xf numFmtId="169" fontId="30" fillId="8" borderId="8" xfId="0" applyNumberFormat="1" applyFont="1" applyFill="1" applyBorder="1" applyAlignment="1" applyProtection="1">
      <alignment horizontal="center" wrapText="1"/>
      <protection/>
    </xf>
    <xf numFmtId="0" fontId="30" fillId="8" borderId="29" xfId="0" applyFont="1" applyFill="1" applyBorder="1" applyAlignment="1" applyProtection="1">
      <alignment horizontal="center"/>
      <protection/>
    </xf>
    <xf numFmtId="169" fontId="30" fillId="8" borderId="30" xfId="0" applyNumberFormat="1" applyFont="1" applyFill="1" applyBorder="1" applyAlignment="1" applyProtection="1">
      <alignment horizontal="center" wrapText="1"/>
      <protection/>
    </xf>
    <xf numFmtId="0" fontId="30" fillId="8" borderId="30" xfId="0" applyFont="1" applyFill="1" applyBorder="1" applyAlignment="1" applyProtection="1">
      <alignment horizontal="center"/>
      <protection/>
    </xf>
    <xf numFmtId="0" fontId="30" fillId="8" borderId="7" xfId="0" applyFont="1" applyFill="1" applyBorder="1" applyAlignment="1" applyProtection="1">
      <alignment horizontal="right"/>
      <protection/>
    </xf>
    <xf numFmtId="169" fontId="30" fillId="8" borderId="31" xfId="0" applyNumberFormat="1" applyFont="1" applyFill="1" applyBorder="1" applyAlignment="1" applyProtection="1">
      <alignment horizontal="center" wrapText="1"/>
      <protection/>
    </xf>
    <xf numFmtId="171" fontId="24" fillId="8" borderId="31" xfId="23" applyNumberFormat="1" applyFont="1" applyFill="1" applyBorder="1" applyAlignment="1" applyProtection="1">
      <alignment/>
      <protection/>
    </xf>
    <xf numFmtId="49" fontId="30" fillId="8" borderId="20" xfId="23" applyNumberFormat="1" applyFont="1" applyFill="1" applyBorder="1" applyAlignment="1" applyProtection="1">
      <alignment horizontal="center" wrapText="1"/>
      <protection/>
    </xf>
    <xf numFmtId="0" fontId="16" fillId="8" borderId="32" xfId="0" applyFont="1" applyFill="1" applyBorder="1" applyAlignment="1" applyProtection="1">
      <alignment vertical="center" wrapText="1"/>
      <protection locked="0"/>
    </xf>
    <xf numFmtId="0" fontId="16" fillId="8" borderId="33" xfId="0" applyFont="1" applyFill="1" applyBorder="1" applyAlignment="1" applyProtection="1">
      <alignment vertical="center" wrapText="1"/>
      <protection locked="0"/>
    </xf>
    <xf numFmtId="49" fontId="32" fillId="9" borderId="34" xfId="0" applyNumberFormat="1" applyFont="1" applyFill="1" applyBorder="1" applyAlignment="1" applyProtection="1">
      <alignment horizontal="left" vertical="center" wrapText="1"/>
      <protection locked="0"/>
    </xf>
    <xf numFmtId="169" fontId="24" fillId="8" borderId="35" xfId="0" applyNumberFormat="1" applyFont="1" applyFill="1" applyBorder="1" applyAlignment="1" applyProtection="1">
      <alignment vertical="center" wrapText="1"/>
      <protection locked="0"/>
    </xf>
    <xf numFmtId="169" fontId="24" fillId="8" borderId="36" xfId="0" applyNumberFormat="1" applyFont="1" applyFill="1" applyBorder="1" applyAlignment="1" applyProtection="1">
      <alignment vertical="center" wrapText="1"/>
      <protection locked="0"/>
    </xf>
    <xf numFmtId="0" fontId="16" fillId="8" borderId="37" xfId="0" applyFont="1" applyFill="1" applyBorder="1" applyAlignment="1" applyProtection="1">
      <alignment/>
      <protection locked="0"/>
    </xf>
    <xf numFmtId="0" fontId="16" fillId="8" borderId="32" xfId="0" applyFont="1" applyFill="1" applyBorder="1" applyAlignment="1" applyProtection="1">
      <alignment/>
      <protection locked="0"/>
    </xf>
    <xf numFmtId="169" fontId="16" fillId="8" borderId="38" xfId="0" applyNumberFormat="1" applyFont="1" applyFill="1" applyBorder="1" applyAlignment="1" applyProtection="1">
      <alignment vertical="center"/>
      <protection locked="0"/>
    </xf>
    <xf numFmtId="170" fontId="24" fillId="8" borderId="38" xfId="23" applyNumberFormat="1" applyFont="1" applyFill="1" applyBorder="1" applyAlignment="1" applyProtection="1">
      <alignment vertical="center"/>
      <protection locked="0"/>
    </xf>
    <xf numFmtId="0" fontId="16" fillId="8" borderId="33" xfId="0" applyFont="1" applyFill="1" applyBorder="1" applyAlignment="1" applyProtection="1">
      <alignment horizontal="right"/>
      <protection locked="0"/>
    </xf>
    <xf numFmtId="0" fontId="16" fillId="8" borderId="13" xfId="0" applyFont="1" applyFill="1" applyBorder="1" applyAlignment="1" applyProtection="1">
      <alignment horizontal="right"/>
      <protection locked="0"/>
    </xf>
    <xf numFmtId="0" fontId="16" fillId="8" borderId="35" xfId="0" applyFont="1" applyFill="1" applyBorder="1" applyAlignment="1" applyProtection="1">
      <alignment horizontal="right"/>
      <protection locked="0"/>
    </xf>
    <xf numFmtId="0" fontId="16" fillId="8" borderId="38" xfId="0" applyFont="1" applyFill="1" applyBorder="1" applyAlignment="1" applyProtection="1">
      <alignment horizontal="right"/>
      <protection locked="0"/>
    </xf>
    <xf numFmtId="0" fontId="16" fillId="8" borderId="36" xfId="0" applyFont="1" applyFill="1" applyBorder="1" applyAlignment="1" applyProtection="1">
      <alignment horizontal="right"/>
      <protection locked="0"/>
    </xf>
    <xf numFmtId="170" fontId="24" fillId="8" borderId="39" xfId="23" applyNumberFormat="1" applyFont="1" applyFill="1" applyBorder="1" applyAlignment="1" applyProtection="1">
      <alignment vertical="center"/>
      <protection locked="0"/>
    </xf>
    <xf numFmtId="170" fontId="24" fillId="8" borderId="34" xfId="23" applyNumberFormat="1" applyFont="1" applyFill="1" applyBorder="1" applyAlignment="1" applyProtection="1">
      <alignment vertical="center"/>
      <protection locked="0"/>
    </xf>
    <xf numFmtId="170" fontId="24" fillId="10" borderId="33" xfId="23" applyNumberFormat="1" applyFont="1" applyFill="1" applyBorder="1" applyAlignment="1" applyProtection="1">
      <alignment vertical="center"/>
      <protection locked="0"/>
    </xf>
    <xf numFmtId="170" fontId="24" fillId="6" borderId="37" xfId="23" applyNumberFormat="1" applyFont="1" applyFill="1" applyBorder="1" applyAlignment="1" applyProtection="1">
      <alignment vertical="center"/>
      <protection locked="0"/>
    </xf>
    <xf numFmtId="170" fontId="24" fillId="6" borderId="32" xfId="23" applyNumberFormat="1" applyFont="1" applyFill="1" applyBorder="1" applyAlignment="1" applyProtection="1">
      <alignment vertical="center"/>
      <protection locked="0"/>
    </xf>
    <xf numFmtId="0" fontId="24" fillId="7" borderId="38" xfId="0" applyFont="1" applyFill="1" applyBorder="1" applyAlignment="1">
      <alignment vertical="center"/>
    </xf>
    <xf numFmtId="0" fontId="24" fillId="7" borderId="33" xfId="0" applyFont="1" applyFill="1" applyBorder="1" applyAlignment="1">
      <alignment vertical="center"/>
    </xf>
    <xf numFmtId="4" fontId="16" fillId="0" borderId="0" xfId="0" applyNumberFormat="1" applyFont="1" applyFill="1" applyBorder="1" applyAlignment="1" applyProtection="1">
      <alignment vertical="top"/>
      <protection locked="0"/>
    </xf>
    <xf numFmtId="0" fontId="16" fillId="0" borderId="0" xfId="0" applyFont="1" applyFill="1" applyBorder="1" applyAlignment="1" applyProtection="1">
      <alignment vertical="top"/>
      <protection locked="0"/>
    </xf>
    <xf numFmtId="0" fontId="33" fillId="0" borderId="0" xfId="0" applyFont="1" applyBorder="1" applyAlignment="1" applyProtection="1">
      <alignment horizontal="left" vertical="top"/>
      <protection/>
    </xf>
    <xf numFmtId="0" fontId="16" fillId="0" borderId="0" xfId="0" applyFont="1" applyFill="1" applyAlignment="1" applyProtection="1">
      <alignment vertical="top"/>
      <protection locked="0"/>
    </xf>
    <xf numFmtId="4" fontId="13" fillId="0" borderId="0" xfId="0" applyNumberFormat="1" applyFont="1" applyFill="1" applyBorder="1" applyAlignment="1" applyProtection="1">
      <alignment vertical="top"/>
      <protection/>
    </xf>
    <xf numFmtId="0" fontId="13" fillId="0" borderId="0" xfId="0" applyFont="1" applyFill="1" applyBorder="1" applyAlignment="1">
      <alignment vertical="top"/>
    </xf>
    <xf numFmtId="0" fontId="19" fillId="0" borderId="0" xfId="0" applyFont="1" applyFill="1" applyBorder="1" applyAlignment="1">
      <alignment horizontal="center" vertical="center"/>
    </xf>
    <xf numFmtId="4" fontId="16" fillId="0" borderId="6" xfId="0" applyNumberFormat="1" applyFont="1" applyFill="1" applyBorder="1" applyAlignment="1" applyProtection="1">
      <alignment vertical="top"/>
      <protection locked="0"/>
    </xf>
    <xf numFmtId="0" fontId="16" fillId="0" borderId="0" xfId="0" applyFont="1" applyBorder="1"/>
    <xf numFmtId="4" fontId="12" fillId="0" borderId="0" xfId="0" applyNumberFormat="1" applyFont="1" applyBorder="1" applyAlignment="1">
      <alignment/>
    </xf>
    <xf numFmtId="4" fontId="12" fillId="0" borderId="0" xfId="0" applyNumberFormat="1" applyFont="1" applyFill="1" applyBorder="1" applyAlignment="1" applyProtection="1">
      <alignment/>
      <protection/>
    </xf>
    <xf numFmtId="14" fontId="17" fillId="0" borderId="0" xfId="0" applyNumberFormat="1" applyFont="1" applyFill="1" applyBorder="1" applyAlignment="1">
      <alignment/>
    </xf>
    <xf numFmtId="4" fontId="12" fillId="0" borderId="0" xfId="0" applyNumberFormat="1" applyFont="1" applyFill="1" applyBorder="1" applyAlignment="1" applyProtection="1">
      <alignment vertical="top"/>
      <protection/>
    </xf>
    <xf numFmtId="0" fontId="12" fillId="0" borderId="0" xfId="0" applyFont="1" applyFill="1" applyBorder="1" applyAlignment="1">
      <alignment vertical="top"/>
    </xf>
    <xf numFmtId="4" fontId="16" fillId="0" borderId="0" xfId="0" applyNumberFormat="1" applyFont="1" applyFill="1" applyBorder="1" applyAlignment="1" applyProtection="1">
      <alignment horizontal="left" vertical="center"/>
      <protection/>
    </xf>
    <xf numFmtId="0" fontId="16" fillId="0" borderId="0" xfId="0" applyFont="1" applyFill="1" applyBorder="1" applyAlignment="1">
      <alignment horizontal="left" vertical="center"/>
    </xf>
    <xf numFmtId="0" fontId="16" fillId="0" borderId="0" xfId="0" applyFont="1" applyFill="1" applyBorder="1" applyAlignment="1">
      <alignment vertical="top"/>
    </xf>
    <xf numFmtId="0" fontId="16" fillId="0" borderId="0" xfId="0" applyFont="1" applyFill="1" applyAlignment="1">
      <alignment vertical="top"/>
    </xf>
    <xf numFmtId="4" fontId="24" fillId="6" borderId="40" xfId="0" applyNumberFormat="1" applyFont="1" applyFill="1" applyBorder="1" applyAlignment="1" applyProtection="1">
      <alignment horizontal="center" vertical="top" wrapText="1"/>
      <protection/>
    </xf>
    <xf numFmtId="4" fontId="24" fillId="6" borderId="41" xfId="0" applyNumberFormat="1" applyFont="1" applyFill="1" applyBorder="1" applyAlignment="1" applyProtection="1">
      <alignment horizontal="center" vertical="top" wrapText="1"/>
      <protection/>
    </xf>
    <xf numFmtId="4" fontId="24" fillId="7" borderId="41" xfId="0" applyNumberFormat="1" applyFont="1" applyFill="1" applyBorder="1" applyAlignment="1" applyProtection="1">
      <alignment horizontal="center" vertical="top" wrapText="1"/>
      <protection/>
    </xf>
    <xf numFmtId="0" fontId="24" fillId="7" borderId="42" xfId="0" applyFont="1" applyFill="1" applyBorder="1" applyAlignment="1">
      <alignment horizontal="center" vertical="top" wrapText="1"/>
    </xf>
    <xf numFmtId="0" fontId="34" fillId="0" borderId="0" xfId="0" applyFont="1" applyFill="1" applyBorder="1" applyAlignment="1">
      <alignment horizontal="right"/>
    </xf>
    <xf numFmtId="0" fontId="24" fillId="0" borderId="0" xfId="0" applyFont="1" applyFill="1" applyBorder="1" applyAlignment="1">
      <alignment horizontal="center" vertical="center"/>
    </xf>
    <xf numFmtId="0" fontId="24" fillId="0" borderId="13" xfId="0" applyFont="1" applyFill="1" applyBorder="1" applyAlignment="1">
      <alignment vertical="center"/>
    </xf>
    <xf numFmtId="0" fontId="24" fillId="0" borderId="13" xfId="0" applyFont="1" applyFill="1" applyBorder="1" applyAlignment="1">
      <alignment horizontal="center" vertical="center"/>
    </xf>
    <xf numFmtId="43" fontId="16" fillId="11" borderId="43" xfId="24" applyFont="1" applyFill="1" applyBorder="1" applyAlignment="1" applyProtection="1">
      <alignment horizontal="right" vertical="top"/>
      <protection/>
    </xf>
    <xf numFmtId="49" fontId="16" fillId="11" borderId="2" xfId="24" applyNumberFormat="1" applyFont="1" applyFill="1" applyBorder="1" applyAlignment="1" applyProtection="1" quotePrefix="1">
      <alignment horizontal="right" vertical="top"/>
      <protection/>
    </xf>
    <xf numFmtId="43" fontId="24" fillId="2" borderId="25" xfId="24" applyFont="1" applyFill="1" applyBorder="1" applyAlignment="1" applyProtection="1">
      <alignment vertical="top"/>
      <protection/>
    </xf>
    <xf numFmtId="0" fontId="16" fillId="11" borderId="44" xfId="0" applyFont="1" applyFill="1" applyBorder="1" applyAlignment="1" applyProtection="1">
      <alignment horizontal="left" vertical="top" wrapText="1"/>
      <protection/>
    </xf>
    <xf numFmtId="43" fontId="24" fillId="2" borderId="1" xfId="24" applyFont="1" applyFill="1" applyBorder="1" applyAlignment="1" applyProtection="1">
      <alignment vertical="top"/>
      <protection/>
    </xf>
    <xf numFmtId="0" fontId="16" fillId="11" borderId="45" xfId="0" applyFont="1" applyFill="1" applyBorder="1" applyAlignment="1" applyProtection="1">
      <alignment horizontal="left" vertical="top" wrapText="1"/>
      <protection/>
    </xf>
    <xf numFmtId="0" fontId="16" fillId="0" borderId="14" xfId="0" applyFont="1" applyFill="1" applyBorder="1" applyAlignment="1">
      <alignment vertical="top"/>
    </xf>
    <xf numFmtId="43" fontId="16" fillId="11" borderId="46" xfId="24" applyFont="1" applyFill="1" applyBorder="1" applyAlignment="1" applyProtection="1">
      <alignment horizontal="right" vertical="top"/>
      <protection/>
    </xf>
    <xf numFmtId="49" fontId="16" fillId="11" borderId="41" xfId="24" applyNumberFormat="1" applyFont="1" applyFill="1" applyBorder="1" applyAlignment="1" applyProtection="1" quotePrefix="1">
      <alignment horizontal="right" vertical="top"/>
      <protection/>
    </xf>
    <xf numFmtId="43" fontId="24" fillId="2" borderId="41" xfId="24" applyFont="1" applyFill="1" applyBorder="1" applyAlignment="1" applyProtection="1">
      <alignment vertical="top"/>
      <protection/>
    </xf>
    <xf numFmtId="0" fontId="16" fillId="11" borderId="42" xfId="0" applyFont="1" applyFill="1" applyBorder="1" applyAlignment="1" applyProtection="1">
      <alignment horizontal="left" vertical="top" wrapText="1"/>
      <protection/>
    </xf>
    <xf numFmtId="4" fontId="16" fillId="0" borderId="6" xfId="0" applyNumberFormat="1" applyFont="1" applyFill="1" applyBorder="1" applyAlignment="1" applyProtection="1">
      <alignment vertical="top"/>
      <protection/>
    </xf>
    <xf numFmtId="4" fontId="16" fillId="0" borderId="0" xfId="0" applyNumberFormat="1" applyFont="1" applyFill="1" applyBorder="1" applyAlignment="1" applyProtection="1">
      <alignment vertical="top"/>
      <protection/>
    </xf>
    <xf numFmtId="4" fontId="16" fillId="0" borderId="47" xfId="25" applyNumberFormat="1" applyFont="1" applyBorder="1" applyAlignment="1" applyProtection="1">
      <alignment horizontal="right" vertical="top"/>
      <protection locked="0"/>
    </xf>
    <xf numFmtId="4" fontId="16" fillId="0" borderId="48" xfId="0" applyNumberFormat="1" applyFont="1" applyBorder="1" applyAlignment="1" applyProtection="1">
      <alignment horizontal="right" vertical="top"/>
      <protection locked="0"/>
    </xf>
    <xf numFmtId="4" fontId="16" fillId="0" borderId="5" xfId="0" applyNumberFormat="1" applyFont="1" applyBorder="1" applyAlignment="1">
      <alignment vertical="top"/>
    </xf>
    <xf numFmtId="4" fontId="16" fillId="0" borderId="5" xfId="0" applyNumberFormat="1" applyFont="1" applyBorder="1" applyAlignment="1" applyProtection="1">
      <alignment vertical="top"/>
      <protection locked="0"/>
    </xf>
    <xf numFmtId="0" fontId="26" fillId="10" borderId="7" xfId="0" applyFont="1" applyFill="1" applyBorder="1" applyAlignment="1" applyProtection="1">
      <alignment horizontal="center" vertical="top" wrapText="1"/>
      <protection/>
    </xf>
    <xf numFmtId="4" fontId="9" fillId="10" borderId="28" xfId="0" applyNumberFormat="1" applyFont="1" applyFill="1" applyBorder="1" applyAlignment="1" applyProtection="1">
      <alignment horizontal="center" vertical="top" wrapText="1"/>
      <protection/>
    </xf>
    <xf numFmtId="1" fontId="16" fillId="0" borderId="49" xfId="0" applyNumberFormat="1" applyFont="1" applyBorder="1" applyAlignment="1" applyProtection="1">
      <alignment horizontal="center" vertical="top"/>
      <protection/>
    </xf>
    <xf numFmtId="49" fontId="16" fillId="0" borderId="50" xfId="0" applyNumberFormat="1" applyFont="1" applyBorder="1" applyAlignment="1" applyProtection="1">
      <alignment vertical="top"/>
      <protection locked="0"/>
    </xf>
    <xf numFmtId="49" fontId="16" fillId="0" borderId="50" xfId="0" applyNumberFormat="1" applyFont="1" applyBorder="1" applyAlignment="1" applyProtection="1">
      <alignment horizontal="left" vertical="top" wrapText="1"/>
      <protection locked="0"/>
    </xf>
    <xf numFmtId="49" fontId="16" fillId="0" borderId="51" xfId="0" applyNumberFormat="1" applyFont="1" applyBorder="1" applyAlignment="1" applyProtection="1">
      <alignment vertical="top" wrapText="1"/>
      <protection locked="0"/>
    </xf>
    <xf numFmtId="14" fontId="16" fillId="0" borderId="52" xfId="0" applyNumberFormat="1" applyFont="1" applyBorder="1" applyAlignment="1" applyProtection="1">
      <alignment horizontal="center" vertical="top"/>
      <protection locked="0"/>
    </xf>
    <xf numFmtId="14" fontId="16" fillId="0" borderId="53" xfId="0" applyNumberFormat="1" applyFont="1" applyBorder="1" applyAlignment="1" applyProtection="1">
      <alignment horizontal="center" vertical="top"/>
      <protection locked="0"/>
    </xf>
    <xf numFmtId="49" fontId="16" fillId="0" borderId="52" xfId="0" applyNumberFormat="1" applyFont="1" applyBorder="1" applyAlignment="1" applyProtection="1">
      <alignment horizontal="right" vertical="top" wrapText="1"/>
      <protection locked="0"/>
    </xf>
    <xf numFmtId="49" fontId="16" fillId="0" borderId="54" xfId="0" applyNumberFormat="1" applyFont="1" applyBorder="1" applyAlignment="1" applyProtection="1">
      <alignment horizontal="right" vertical="top" wrapText="1"/>
      <protection locked="0"/>
    </xf>
    <xf numFmtId="14" fontId="16" fillId="0" borderId="54" xfId="0" applyNumberFormat="1" applyFont="1" applyBorder="1" applyAlignment="1" applyProtection="1">
      <alignment horizontal="center" vertical="top"/>
      <protection locked="0"/>
    </xf>
    <xf numFmtId="4" fontId="16" fillId="0" borderId="51" xfId="0" applyNumberFormat="1" applyFont="1" applyBorder="1" applyAlignment="1" applyProtection="1">
      <alignment horizontal="right" vertical="top"/>
      <protection locked="0"/>
    </xf>
    <xf numFmtId="9" fontId="16" fillId="0" borderId="53" xfId="0" applyNumberFormat="1" applyFont="1" applyBorder="1" applyAlignment="1" applyProtection="1">
      <alignment horizontal="right" vertical="top"/>
      <protection locked="0"/>
    </xf>
    <xf numFmtId="9" fontId="16" fillId="0" borderId="14" xfId="0" applyNumberFormat="1" applyFont="1" applyBorder="1" applyAlignment="1" applyProtection="1">
      <alignment horizontal="left" vertical="top"/>
      <protection locked="0"/>
    </xf>
    <xf numFmtId="49" fontId="16" fillId="0" borderId="52" xfId="0" applyNumberFormat="1" applyFont="1" applyBorder="1" applyAlignment="1" applyProtection="1">
      <alignment horizontal="left" vertical="top"/>
      <protection locked="0"/>
    </xf>
    <xf numFmtId="49" fontId="16" fillId="0" borderId="54" xfId="0" applyNumberFormat="1" applyFont="1" applyBorder="1" applyAlignment="1" applyProtection="1">
      <alignment horizontal="left" vertical="top"/>
      <protection locked="0"/>
    </xf>
    <xf numFmtId="49" fontId="16" fillId="0" borderId="53" xfId="0" applyNumberFormat="1" applyFont="1" applyBorder="1" applyAlignment="1" applyProtection="1">
      <alignment horizontal="left" vertical="top"/>
      <protection locked="0"/>
    </xf>
    <xf numFmtId="49" fontId="16" fillId="0" borderId="14" xfId="0" applyNumberFormat="1" applyFont="1" applyBorder="1" applyAlignment="1" applyProtection="1">
      <alignment horizontal="right" vertical="top" wrapText="1"/>
      <protection locked="0"/>
    </xf>
    <xf numFmtId="4" fontId="16" fillId="0" borderId="54" xfId="0" applyNumberFormat="1" applyFont="1" applyBorder="1" applyAlignment="1" applyProtection="1">
      <alignment horizontal="right" vertical="top"/>
      <protection locked="0"/>
    </xf>
    <xf numFmtId="14" fontId="16" fillId="0" borderId="55" xfId="0" applyNumberFormat="1" applyFont="1" applyBorder="1" applyAlignment="1" applyProtection="1">
      <alignment horizontal="center" vertical="top"/>
      <protection locked="0"/>
    </xf>
    <xf numFmtId="14" fontId="16" fillId="0" borderId="14" xfId="0" applyNumberFormat="1" applyFont="1" applyBorder="1" applyAlignment="1" applyProtection="1">
      <alignment horizontal="center" vertical="top"/>
      <protection locked="0"/>
    </xf>
    <xf numFmtId="49" fontId="16" fillId="0" borderId="50" xfId="0" applyNumberFormat="1" applyFont="1" applyBorder="1" applyAlignment="1" applyProtection="1">
      <alignment vertical="top" wrapText="1"/>
      <protection locked="0"/>
    </xf>
    <xf numFmtId="14" fontId="16" fillId="0" borderId="51" xfId="0" applyNumberFormat="1" applyFont="1" applyBorder="1" applyAlignment="1" applyProtection="1">
      <alignment horizontal="center" vertical="top"/>
      <protection locked="0"/>
    </xf>
    <xf numFmtId="9" fontId="16" fillId="0" borderId="53" xfId="21" applyNumberFormat="1" applyFont="1" applyBorder="1" applyAlignment="1" applyProtection="1">
      <alignment horizontal="right" vertical="top"/>
      <protection locked="0"/>
    </xf>
    <xf numFmtId="9" fontId="16" fillId="0" borderId="14" xfId="21" applyNumberFormat="1" applyFont="1" applyBorder="1" applyAlignment="1" applyProtection="1">
      <alignment horizontal="left" vertical="top"/>
      <protection locked="0"/>
    </xf>
    <xf numFmtId="49" fontId="16" fillId="0" borderId="52" xfId="21" applyNumberFormat="1" applyFont="1" applyBorder="1" applyAlignment="1" applyProtection="1">
      <alignment horizontal="left" vertical="top"/>
      <protection locked="0"/>
    </xf>
    <xf numFmtId="49" fontId="16" fillId="0" borderId="54" xfId="21" applyNumberFormat="1" applyFont="1" applyBorder="1" applyAlignment="1" applyProtection="1">
      <alignment horizontal="left" vertical="top"/>
      <protection locked="0"/>
    </xf>
    <xf numFmtId="49" fontId="16" fillId="0" borderId="53" xfId="21" applyNumberFormat="1" applyFont="1" applyBorder="1" applyAlignment="1" applyProtection="1">
      <alignment horizontal="left" vertical="top"/>
      <protection locked="0"/>
    </xf>
    <xf numFmtId="0" fontId="24" fillId="12" borderId="40" xfId="0" applyFont="1" applyFill="1" applyBorder="1" applyAlignment="1" applyProtection="1">
      <alignment horizontal="center" vertical="top" wrapText="1"/>
      <protection/>
    </xf>
    <xf numFmtId="0" fontId="24" fillId="12" borderId="41" xfId="0" applyFont="1" applyFill="1" applyBorder="1" applyAlignment="1" applyProtection="1">
      <alignment horizontal="center" vertical="top" wrapText="1"/>
      <protection/>
    </xf>
    <xf numFmtId="169" fontId="24" fillId="12" borderId="41" xfId="0" applyNumberFormat="1" applyFont="1" applyFill="1" applyBorder="1" applyAlignment="1" applyProtection="1">
      <alignment horizontal="center" vertical="top" wrapText="1"/>
      <protection/>
    </xf>
    <xf numFmtId="169" fontId="24" fillId="5" borderId="41" xfId="0" applyNumberFormat="1" applyFont="1" applyFill="1" applyBorder="1" applyAlignment="1" applyProtection="1">
      <alignment horizontal="center" vertical="top" wrapText="1"/>
      <protection/>
    </xf>
    <xf numFmtId="0" fontId="24" fillId="12" borderId="42" xfId="0" applyFont="1" applyFill="1" applyBorder="1" applyAlignment="1" applyProtection="1">
      <alignment horizontal="center" vertical="top" wrapText="1"/>
      <protection/>
    </xf>
    <xf numFmtId="0" fontId="24" fillId="5" borderId="56" xfId="0" applyFont="1" applyFill="1" applyBorder="1" applyAlignment="1" applyProtection="1">
      <alignment horizontal="center" vertical="top" wrapText="1"/>
      <protection/>
    </xf>
    <xf numFmtId="0" fontId="3" fillId="12" borderId="57" xfId="0" applyFont="1" applyFill="1" applyBorder="1" applyAlignment="1" applyProtection="1">
      <alignment vertical="top" wrapText="1"/>
      <protection/>
    </xf>
    <xf numFmtId="0" fontId="16" fillId="8" borderId="13" xfId="0" applyFont="1" applyFill="1" applyBorder="1" applyAlignment="1" applyProtection="1">
      <alignment vertical="center" wrapText="1"/>
      <protection locked="0"/>
    </xf>
    <xf numFmtId="169" fontId="30" fillId="8" borderId="20" xfId="0" applyNumberFormat="1" applyFont="1" applyFill="1" applyBorder="1" applyAlignment="1" applyProtection="1">
      <alignment horizontal="center" wrapText="1"/>
      <protection/>
    </xf>
    <xf numFmtId="49" fontId="16" fillId="0" borderId="49" xfId="0" applyNumberFormat="1" applyFont="1" applyBorder="1" applyAlignment="1" applyProtection="1">
      <alignment vertical="top"/>
      <protection locked="0"/>
    </xf>
    <xf numFmtId="49" fontId="16" fillId="0" borderId="49" xfId="0" applyNumberFormat="1" applyFont="1" applyBorder="1" applyAlignment="1" applyProtection="1">
      <alignment vertical="top" wrapText="1"/>
      <protection locked="0"/>
    </xf>
    <xf numFmtId="49" fontId="16" fillId="0" borderId="58" xfId="0" applyNumberFormat="1" applyFont="1" applyBorder="1" applyAlignment="1" applyProtection="1">
      <alignment vertical="top"/>
      <protection locked="0"/>
    </xf>
    <xf numFmtId="0" fontId="0" fillId="0" borderId="59" xfId="0" applyFont="1" applyBorder="1" applyAlignment="1">
      <alignment horizontal="center" vertical="top"/>
    </xf>
    <xf numFmtId="0" fontId="25" fillId="0" borderId="49" xfId="0" applyFont="1" applyBorder="1" applyAlignment="1" applyProtection="1">
      <alignment horizontal="center" vertical="top"/>
      <protection locked="0"/>
    </xf>
    <xf numFmtId="170" fontId="40" fillId="8" borderId="30" xfId="23" applyNumberFormat="1" applyFont="1" applyFill="1" applyBorder="1" applyAlignment="1" applyProtection="1">
      <alignment/>
      <protection/>
    </xf>
    <xf numFmtId="171" fontId="40" fillId="8" borderId="30" xfId="23" applyNumberFormat="1" applyFont="1" applyFill="1" applyBorder="1" applyAlignment="1" applyProtection="1">
      <alignment/>
      <protection/>
    </xf>
    <xf numFmtId="4" fontId="40" fillId="10" borderId="7" xfId="23" applyNumberFormat="1" applyFont="1" applyFill="1" applyBorder="1" applyAlignment="1" applyProtection="1">
      <alignment horizontal="right"/>
      <protection/>
    </xf>
    <xf numFmtId="4" fontId="40" fillId="6" borderId="60" xfId="23" applyNumberFormat="1" applyFont="1" applyFill="1" applyBorder="1" applyAlignment="1" applyProtection="1">
      <alignment horizontal="right"/>
      <protection/>
    </xf>
    <xf numFmtId="4" fontId="42" fillId="6" borderId="15" xfId="23" applyNumberFormat="1" applyFont="1" applyFill="1" applyBorder="1" applyAlignment="1" applyProtection="1">
      <alignment horizontal="center"/>
      <protection/>
    </xf>
    <xf numFmtId="170" fontId="40" fillId="7" borderId="30" xfId="0" applyNumberFormat="1" applyFont="1" applyFill="1" applyBorder="1" applyAlignment="1">
      <alignment/>
    </xf>
    <xf numFmtId="0" fontId="41" fillId="7" borderId="5" xfId="0" applyFont="1" applyFill="1" applyBorder="1" applyAlignment="1">
      <alignment vertical="top"/>
    </xf>
    <xf numFmtId="1" fontId="16" fillId="0" borderId="61" xfId="0" applyNumberFormat="1" applyFont="1" applyBorder="1" applyAlignment="1" applyProtection="1">
      <alignment horizontal="center" vertical="top"/>
      <protection/>
    </xf>
    <xf numFmtId="49" fontId="16" fillId="0" borderId="62" xfId="0" applyNumberFormat="1" applyFont="1" applyBorder="1" applyAlignment="1" applyProtection="1">
      <alignment vertical="top"/>
      <protection locked="0"/>
    </xf>
    <xf numFmtId="49" fontId="16" fillId="0" borderId="62" xfId="0" applyNumberFormat="1" applyFont="1" applyBorder="1" applyAlignment="1" applyProtection="1">
      <alignment horizontal="left" vertical="top" wrapText="1"/>
      <protection locked="0"/>
    </xf>
    <xf numFmtId="49" fontId="16" fillId="0" borderId="63" xfId="0" applyNumberFormat="1" applyFont="1" applyBorder="1" applyAlignment="1" applyProtection="1">
      <alignment vertical="top" wrapText="1"/>
      <protection locked="0"/>
    </xf>
    <xf numFmtId="49" fontId="16" fillId="0" borderId="61" xfId="0" applyNumberFormat="1" applyFont="1" applyBorder="1" applyAlignment="1" applyProtection="1">
      <alignment vertical="top"/>
      <protection locked="0"/>
    </xf>
    <xf numFmtId="14" fontId="16" fillId="0" borderId="64" xfId="0" applyNumberFormat="1" applyFont="1" applyBorder="1" applyAlignment="1" applyProtection="1">
      <alignment horizontal="center" vertical="top"/>
      <protection locked="0"/>
    </xf>
    <xf numFmtId="14" fontId="16" fillId="0" borderId="65" xfId="0" applyNumberFormat="1" applyFont="1" applyBorder="1" applyAlignment="1" applyProtection="1">
      <alignment horizontal="center" vertical="top"/>
      <protection locked="0"/>
    </xf>
    <xf numFmtId="49" fontId="16" fillId="0" borderId="64" xfId="0" applyNumberFormat="1" applyFont="1" applyBorder="1" applyAlignment="1" applyProtection="1">
      <alignment horizontal="right" vertical="top" wrapText="1"/>
      <protection locked="0"/>
    </xf>
    <xf numFmtId="49" fontId="16" fillId="0" borderId="66" xfId="0" applyNumberFormat="1" applyFont="1" applyBorder="1" applyAlignment="1" applyProtection="1">
      <alignment horizontal="right" vertical="top" wrapText="1"/>
      <protection locked="0"/>
    </xf>
    <xf numFmtId="14" fontId="16" fillId="0" borderId="66" xfId="0" applyNumberFormat="1" applyFont="1" applyBorder="1" applyAlignment="1" applyProtection="1">
      <alignment horizontal="center" vertical="top"/>
      <protection locked="0"/>
    </xf>
    <xf numFmtId="4" fontId="16" fillId="0" borderId="63" xfId="0" applyNumberFormat="1" applyFont="1" applyBorder="1" applyAlignment="1" applyProtection="1">
      <alignment horizontal="right" vertical="top"/>
      <protection locked="0"/>
    </xf>
    <xf numFmtId="9" fontId="16" fillId="0" borderId="65" xfId="0" applyNumberFormat="1" applyFont="1" applyBorder="1" applyAlignment="1" applyProtection="1">
      <alignment horizontal="right" vertical="top"/>
      <protection locked="0"/>
    </xf>
    <xf numFmtId="9" fontId="16" fillId="0" borderId="67" xfId="0" applyNumberFormat="1" applyFont="1" applyBorder="1" applyAlignment="1" applyProtection="1">
      <alignment horizontal="left" vertical="top"/>
      <protection locked="0"/>
    </xf>
    <xf numFmtId="49" fontId="16" fillId="0" borderId="64" xfId="0" applyNumberFormat="1" applyFont="1" applyBorder="1" applyAlignment="1" applyProtection="1">
      <alignment horizontal="left" vertical="top"/>
      <protection locked="0"/>
    </xf>
    <xf numFmtId="49" fontId="16" fillId="0" borderId="66" xfId="0" applyNumberFormat="1" applyFont="1" applyBorder="1" applyAlignment="1" applyProtection="1">
      <alignment horizontal="left" vertical="top"/>
      <protection locked="0"/>
    </xf>
    <xf numFmtId="49" fontId="16" fillId="0" borderId="65" xfId="0" applyNumberFormat="1" applyFont="1" applyBorder="1" applyAlignment="1" applyProtection="1">
      <alignment horizontal="left" vertical="top"/>
      <protection locked="0"/>
    </xf>
    <xf numFmtId="49" fontId="16" fillId="0" borderId="67" xfId="0" applyNumberFormat="1" applyFont="1" applyBorder="1" applyAlignment="1" applyProtection="1">
      <alignment horizontal="right" vertical="top" wrapText="1"/>
      <protection locked="0"/>
    </xf>
    <xf numFmtId="4" fontId="16" fillId="0" borderId="66" xfId="0" applyNumberFormat="1" applyFont="1" applyBorder="1" applyAlignment="1" applyProtection="1">
      <alignment horizontal="right" vertical="top"/>
      <protection locked="0"/>
    </xf>
    <xf numFmtId="0" fontId="25" fillId="0" borderId="61" xfId="0" applyFont="1" applyBorder="1" applyAlignment="1" applyProtection="1">
      <alignment horizontal="center" vertical="top"/>
      <protection locked="0"/>
    </xf>
    <xf numFmtId="43" fontId="16" fillId="11" borderId="68" xfId="24" applyFont="1" applyFill="1" applyBorder="1" applyAlignment="1" applyProtection="1">
      <alignment horizontal="right" vertical="top"/>
      <protection/>
    </xf>
    <xf numFmtId="49" fontId="16" fillId="11" borderId="69" xfId="24" applyNumberFormat="1" applyFont="1" applyFill="1" applyBorder="1" applyAlignment="1" applyProtection="1" quotePrefix="1">
      <alignment horizontal="right" vertical="top"/>
      <protection/>
    </xf>
    <xf numFmtId="0" fontId="16" fillId="0" borderId="67" xfId="0" applyFont="1" applyFill="1" applyBorder="1" applyAlignment="1">
      <alignment vertical="top"/>
    </xf>
    <xf numFmtId="0" fontId="0" fillId="0" borderId="67" xfId="0" applyFont="1" applyFill="1" applyBorder="1" applyAlignment="1">
      <alignment vertical="top"/>
    </xf>
    <xf numFmtId="169" fontId="40" fillId="8" borderId="8" xfId="0" applyNumberFormat="1" applyFont="1" applyFill="1" applyBorder="1" applyAlignment="1" applyProtection="1">
      <alignment horizontal="center" wrapText="1"/>
      <protection/>
    </xf>
    <xf numFmtId="169" fontId="40" fillId="8" borderId="70" xfId="0" applyNumberFormat="1" applyFont="1" applyFill="1" applyBorder="1" applyAlignment="1" applyProtection="1">
      <alignment horizontal="center" wrapText="1"/>
      <protection/>
    </xf>
    <xf numFmtId="49" fontId="40" fillId="9" borderId="71" xfId="0" applyNumberFormat="1" applyFont="1" applyFill="1" applyBorder="1" applyAlignment="1" applyProtection="1">
      <alignment horizontal="left" vertical="center" wrapText="1"/>
      <protection locked="0"/>
    </xf>
    <xf numFmtId="14" fontId="17" fillId="0" borderId="0" xfId="0" applyNumberFormat="1" applyFont="1" applyBorder="1" applyAlignment="1" applyProtection="1">
      <alignment horizontal="left" vertical="top"/>
      <protection locked="0"/>
    </xf>
    <xf numFmtId="14" fontId="12" fillId="0" borderId="0" xfId="0" applyNumberFormat="1" applyFont="1" applyAlignment="1">
      <alignment horizontal="right" vertical="top"/>
    </xf>
    <xf numFmtId="0" fontId="17" fillId="0" borderId="0" xfId="0" applyFont="1" applyAlignment="1">
      <alignment horizontal="left" vertical="top"/>
    </xf>
    <xf numFmtId="14" fontId="25" fillId="0" borderId="27" xfId="0" applyNumberFormat="1" applyFont="1" applyBorder="1" applyAlignment="1" applyProtection="1">
      <alignment horizontal="right"/>
      <protection/>
    </xf>
    <xf numFmtId="0" fontId="25" fillId="0" borderId="0" xfId="0" applyFont="1" applyAlignment="1" applyProtection="1">
      <alignment vertical="center"/>
      <protection/>
    </xf>
    <xf numFmtId="0" fontId="26" fillId="0" borderId="0" xfId="0" applyFont="1" applyBorder="1" applyAlignment="1" applyProtection="1">
      <alignment horizontal="left" vertical="center"/>
      <protection/>
    </xf>
    <xf numFmtId="0" fontId="25" fillId="0" borderId="0" xfId="0" applyFont="1" applyBorder="1" applyAlignment="1" applyProtection="1">
      <alignment horizontal="center" vertical="center"/>
      <protection/>
    </xf>
    <xf numFmtId="0" fontId="43" fillId="0" borderId="0" xfId="0" applyFont="1" applyBorder="1" applyAlignment="1" applyProtection="1">
      <alignment vertical="center"/>
      <protection/>
    </xf>
    <xf numFmtId="169" fontId="25" fillId="0" borderId="0" xfId="0" applyNumberFormat="1" applyFont="1" applyBorder="1" applyAlignment="1" applyProtection="1">
      <alignment horizontal="center" vertical="center" wrapText="1"/>
      <protection/>
    </xf>
    <xf numFmtId="169" fontId="26" fillId="0" borderId="0" xfId="0" applyNumberFormat="1" applyFont="1" applyBorder="1" applyAlignment="1" applyProtection="1">
      <alignment horizontal="right" vertical="center"/>
      <protection/>
    </xf>
    <xf numFmtId="0" fontId="25" fillId="0" borderId="0" xfId="0" applyFont="1" applyFill="1" applyBorder="1" applyAlignment="1">
      <alignment/>
    </xf>
    <xf numFmtId="169" fontId="26" fillId="0" borderId="0" xfId="0" applyNumberFormat="1" applyFont="1" applyBorder="1" applyAlignment="1" applyProtection="1">
      <alignment horizontal="center" vertical="center"/>
      <protection/>
    </xf>
    <xf numFmtId="14" fontId="25" fillId="0" borderId="0" xfId="0" applyNumberFormat="1" applyFont="1" applyBorder="1" applyAlignment="1" applyProtection="1">
      <alignment vertical="center"/>
      <protection/>
    </xf>
    <xf numFmtId="0" fontId="25" fillId="0" borderId="0" xfId="0" applyFont="1" applyFill="1" applyBorder="1" applyAlignment="1" applyProtection="1">
      <alignment/>
      <protection/>
    </xf>
    <xf numFmtId="3" fontId="25" fillId="0" borderId="0" xfId="0" applyNumberFormat="1" applyFont="1" applyBorder="1" applyAlignment="1" applyProtection="1">
      <alignment horizontal="right" vertical="center"/>
      <protection/>
    </xf>
    <xf numFmtId="4" fontId="25" fillId="0" borderId="0" xfId="0" applyNumberFormat="1" applyFont="1" applyBorder="1" applyAlignment="1">
      <alignment/>
    </xf>
    <xf numFmtId="4" fontId="25" fillId="0" borderId="0" xfId="0" applyNumberFormat="1" applyFont="1" applyFill="1" applyBorder="1" applyAlignment="1" applyProtection="1">
      <alignment/>
      <protection/>
    </xf>
    <xf numFmtId="14" fontId="27" fillId="0" borderId="0" xfId="0" applyNumberFormat="1" applyFont="1" applyFill="1" applyBorder="1" applyAlignment="1">
      <alignment/>
    </xf>
    <xf numFmtId="0" fontId="44" fillId="0" borderId="0" xfId="0" applyFont="1" applyFill="1" applyBorder="1" applyAlignment="1">
      <alignment/>
    </xf>
    <xf numFmtId="0" fontId="38" fillId="0" borderId="0" xfId="85" applyFont="1">
      <alignment/>
      <protection/>
    </xf>
    <xf numFmtId="0" fontId="38" fillId="0" borderId="0" xfId="84" applyFont="1">
      <alignment/>
      <protection/>
    </xf>
    <xf numFmtId="0" fontId="39" fillId="0" borderId="0" xfId="85" applyFont="1">
      <alignment/>
      <protection/>
    </xf>
    <xf numFmtId="0" fontId="38" fillId="13" borderId="0" xfId="85" applyFont="1" applyFill="1">
      <alignment/>
      <protection/>
    </xf>
    <xf numFmtId="0" fontId="38" fillId="0" borderId="0" xfId="85" applyFont="1" applyAlignment="1">
      <alignment horizontal="center"/>
      <protection/>
    </xf>
    <xf numFmtId="0" fontId="38" fillId="6" borderId="0" xfId="85" applyFont="1" applyFill="1">
      <alignment/>
      <protection/>
    </xf>
    <xf numFmtId="0" fontId="38" fillId="14" borderId="0" xfId="84" applyFont="1" applyFill="1">
      <alignment/>
      <protection/>
    </xf>
    <xf numFmtId="0" fontId="38" fillId="15" borderId="0" xfId="85" applyFont="1" applyFill="1">
      <alignment/>
      <protection/>
    </xf>
    <xf numFmtId="0" fontId="38" fillId="16" borderId="0" xfId="85" applyFont="1" applyFill="1">
      <alignment/>
      <protection/>
    </xf>
    <xf numFmtId="0" fontId="24" fillId="5" borderId="40" xfId="0" applyFont="1" applyFill="1" applyBorder="1" applyAlignment="1" applyProtection="1">
      <alignment horizontal="center" vertical="top" wrapText="1"/>
      <protection/>
    </xf>
    <xf numFmtId="0" fontId="24" fillId="5" borderId="41" xfId="0" applyFont="1" applyFill="1" applyBorder="1" applyAlignment="1" applyProtection="1">
      <alignment horizontal="center" vertical="top" wrapText="1"/>
      <protection/>
    </xf>
    <xf numFmtId="0" fontId="16" fillId="5" borderId="42" xfId="0" applyFont="1" applyFill="1" applyBorder="1" applyAlignment="1" applyProtection="1">
      <alignment horizontal="center" vertical="top" wrapText="1"/>
      <protection/>
    </xf>
    <xf numFmtId="0" fontId="11" fillId="4" borderId="0" xfId="0" applyFont="1" applyFill="1" applyBorder="1" applyAlignment="1">
      <alignment vertical="center" wrapText="1"/>
    </xf>
    <xf numFmtId="0" fontId="11" fillId="4" borderId="0" xfId="0" applyFont="1" applyFill="1" applyBorder="1" applyAlignment="1">
      <alignment vertical="center"/>
    </xf>
    <xf numFmtId="169" fontId="0" fillId="0" borderId="27" xfId="0" applyNumberFormat="1" applyFont="1" applyBorder="1" applyAlignment="1" applyProtection="1">
      <alignment horizontal="center" vertical="top" wrapText="1"/>
      <protection locked="0"/>
    </xf>
    <xf numFmtId="49" fontId="12" fillId="0" borderId="4"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23" fillId="0" borderId="4" xfId="0" applyNumberFormat="1" applyFont="1" applyBorder="1" applyAlignment="1" applyProtection="1">
      <alignment horizontal="left" vertical="top" wrapText="1"/>
      <protection locked="0"/>
    </xf>
    <xf numFmtId="49" fontId="23" fillId="0" borderId="3" xfId="0" applyNumberFormat="1" applyFont="1" applyBorder="1" applyAlignment="1" applyProtection="1">
      <alignment horizontal="left" vertical="top" wrapText="1"/>
      <protection locked="0"/>
    </xf>
    <xf numFmtId="43" fontId="15" fillId="0" borderId="10" xfId="24" applyFont="1" applyBorder="1" applyAlignment="1" applyProtection="1">
      <alignment horizontal="right"/>
      <protection/>
    </xf>
    <xf numFmtId="43" fontId="15" fillId="0" borderId="9" xfId="24" applyFont="1" applyBorder="1" applyAlignment="1" applyProtection="1">
      <alignment horizontal="right"/>
      <protection/>
    </xf>
    <xf numFmtId="0" fontId="15" fillId="4" borderId="4"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24" fillId="0" borderId="0" xfId="0" applyFont="1" applyBorder="1" applyAlignment="1" applyProtection="1">
      <alignment horizontal="left" vertical="top" wrapText="1"/>
      <protection/>
    </xf>
    <xf numFmtId="0" fontId="15" fillId="0" borderId="6" xfId="0" applyFont="1" applyBorder="1" applyAlignment="1" applyProtection="1">
      <alignment horizontal="left" vertical="center"/>
      <protection/>
    </xf>
    <xf numFmtId="0" fontId="15" fillId="0" borderId="0" xfId="0" applyFont="1" applyBorder="1" applyAlignment="1" applyProtection="1">
      <alignment horizontal="left" vertical="center"/>
      <protection/>
    </xf>
    <xf numFmtId="0" fontId="15" fillId="0" borderId="5" xfId="0" applyFont="1" applyBorder="1" applyAlignment="1" applyProtection="1">
      <alignment horizontal="left" vertical="center"/>
      <protection/>
    </xf>
    <xf numFmtId="0" fontId="15" fillId="0" borderId="26" xfId="0" applyFont="1" applyBorder="1" applyAlignment="1" applyProtection="1">
      <alignment horizontal="left" vertical="center"/>
      <protection/>
    </xf>
    <xf numFmtId="0" fontId="15" fillId="0" borderId="27" xfId="0" applyFont="1" applyBorder="1" applyAlignment="1" applyProtection="1">
      <alignment horizontal="left" vertical="center"/>
      <protection/>
    </xf>
    <xf numFmtId="0" fontId="15" fillId="0" borderId="28" xfId="0" applyFont="1" applyBorder="1" applyAlignment="1" applyProtection="1">
      <alignment horizontal="left" vertical="center"/>
      <protection/>
    </xf>
    <xf numFmtId="43" fontId="12" fillId="0" borderId="26" xfId="24" applyFont="1" applyBorder="1" applyAlignment="1" applyProtection="1">
      <alignment horizontal="right"/>
      <protection/>
    </xf>
    <xf numFmtId="43" fontId="12" fillId="0" borderId="28" xfId="24" applyFont="1" applyBorder="1" applyAlignment="1" applyProtection="1">
      <alignment horizontal="right"/>
      <protection/>
    </xf>
    <xf numFmtId="0" fontId="15" fillId="0" borderId="0" xfId="0" applyFont="1" applyAlignment="1" applyProtection="1">
      <alignment horizontal="center" vertical="center" wrapText="1"/>
      <protection/>
    </xf>
    <xf numFmtId="0" fontId="15" fillId="0" borderId="5" xfId="0" applyFont="1" applyBorder="1" applyAlignment="1" applyProtection="1">
      <alignment horizontal="center" vertical="center" wrapText="1"/>
      <protection/>
    </xf>
    <xf numFmtId="0" fontId="11" fillId="4" borderId="0" xfId="0" applyFont="1" applyFill="1" applyBorder="1" applyAlignment="1">
      <alignment horizontal="center" vertical="center" wrapText="1"/>
    </xf>
    <xf numFmtId="0" fontId="11" fillId="4" borderId="0" xfId="0" applyFont="1" applyFill="1" applyBorder="1" applyAlignment="1">
      <alignment horizontal="center" vertical="center"/>
    </xf>
    <xf numFmtId="0" fontId="12" fillId="0" borderId="0" xfId="0" applyFont="1" applyBorder="1" applyAlignment="1" applyProtection="1">
      <alignment horizontal="left" vertical="top"/>
      <protection locked="0"/>
    </xf>
    <xf numFmtId="0" fontId="12" fillId="0" borderId="0" xfId="0" applyFont="1" applyBorder="1" applyAlignment="1" applyProtection="1">
      <alignment horizontal="left" vertical="top"/>
      <protection/>
    </xf>
    <xf numFmtId="0" fontId="15" fillId="0" borderId="8" xfId="0" applyFont="1" applyBorder="1" applyAlignment="1" applyProtection="1">
      <alignment horizontal="left"/>
      <protection/>
    </xf>
    <xf numFmtId="0" fontId="15" fillId="0" borderId="17" xfId="0" applyFont="1" applyBorder="1" applyAlignment="1" applyProtection="1">
      <alignment horizontal="left"/>
      <protection/>
    </xf>
    <xf numFmtId="0" fontId="15" fillId="0" borderId="7" xfId="0" applyFont="1" applyBorder="1" applyAlignment="1" applyProtection="1">
      <alignment horizontal="left"/>
      <protection/>
    </xf>
    <xf numFmtId="0" fontId="15" fillId="10" borderId="10" xfId="0" applyFont="1" applyFill="1" applyBorder="1" applyAlignment="1" applyProtection="1">
      <alignment horizontal="center" vertical="center" wrapText="1"/>
      <protection/>
    </xf>
    <xf numFmtId="0" fontId="15" fillId="10" borderId="9" xfId="0" applyFont="1" applyFill="1" applyBorder="1" applyAlignment="1" applyProtection="1">
      <alignment horizontal="center" vertical="center" wrapText="1"/>
      <protection/>
    </xf>
    <xf numFmtId="43" fontId="12" fillId="0" borderId="4" xfId="24" applyFont="1" applyBorder="1" applyAlignment="1" applyProtection="1">
      <alignment horizontal="center" vertical="top"/>
      <protection locked="0"/>
    </xf>
    <xf numFmtId="43" fontId="12" fillId="0" borderId="2" xfId="24" applyFont="1" applyBorder="1" applyAlignment="1" applyProtection="1">
      <alignment horizontal="center" vertical="top"/>
      <protection locked="0"/>
    </xf>
    <xf numFmtId="0" fontId="12" fillId="0" borderId="0" xfId="0" applyFont="1" applyAlignment="1" applyProtection="1">
      <alignment horizontal="center"/>
      <protection/>
    </xf>
    <xf numFmtId="0" fontId="15" fillId="0" borderId="0" xfId="0" applyFont="1" applyBorder="1" applyAlignment="1" applyProtection="1">
      <alignment horizontal="center"/>
      <protection/>
    </xf>
    <xf numFmtId="43" fontId="12" fillId="0" borderId="1" xfId="24" applyFont="1" applyBorder="1" applyAlignment="1" applyProtection="1">
      <alignment horizontal="center" vertical="center" wrapText="1"/>
      <protection/>
    </xf>
    <xf numFmtId="43" fontId="12" fillId="0" borderId="1" xfId="24" applyFont="1" applyBorder="1" applyAlignment="1" applyProtection="1">
      <alignment horizontal="center" vertical="top"/>
      <protection locked="0"/>
    </xf>
    <xf numFmtId="0" fontId="15" fillId="0" borderId="0" xfId="0" applyFont="1" applyAlignment="1" applyProtection="1">
      <alignment horizontal="center"/>
      <protection/>
    </xf>
    <xf numFmtId="0" fontId="22" fillId="0" borderId="0" xfId="0" applyFont="1" applyBorder="1" applyAlignment="1" applyProtection="1">
      <alignment horizontal="left" vertical="top" wrapText="1"/>
      <protection/>
    </xf>
    <xf numFmtId="0" fontId="15" fillId="0" borderId="0" xfId="0" applyFont="1" applyBorder="1" applyAlignment="1">
      <alignment horizontal="right" vertical="top" wrapText="1"/>
    </xf>
    <xf numFmtId="0" fontId="25" fillId="0" borderId="0" xfId="0" applyFont="1" applyAlignment="1" applyProtection="1">
      <alignment horizontal="left" vertical="top" wrapText="1"/>
      <protection/>
    </xf>
    <xf numFmtId="0" fontId="15" fillId="11" borderId="72" xfId="0" applyFont="1" applyFill="1" applyBorder="1" applyAlignment="1" applyProtection="1">
      <alignment horizontal="center" vertical="top" wrapText="1"/>
      <protection/>
    </xf>
    <xf numFmtId="0" fontId="15" fillId="11" borderId="57" xfId="0" applyFont="1" applyFill="1" applyBorder="1" applyAlignment="1" applyProtection="1">
      <alignment horizontal="center" vertical="top" wrapText="1"/>
      <protection/>
    </xf>
    <xf numFmtId="0" fontId="12" fillId="11" borderId="57" xfId="0" applyFont="1" applyFill="1" applyBorder="1" applyAlignment="1" applyProtection="1">
      <alignment horizontal="center" vertical="top"/>
      <protection/>
    </xf>
    <xf numFmtId="0" fontId="12" fillId="11" borderId="73" xfId="0" applyFont="1" applyFill="1" applyBorder="1" applyAlignment="1" applyProtection="1">
      <alignment horizontal="center" vertical="top"/>
      <protection/>
    </xf>
    <xf numFmtId="0" fontId="15" fillId="8" borderId="20" xfId="0" applyFont="1" applyFill="1" applyBorder="1" applyAlignment="1" applyProtection="1">
      <alignment horizontal="left" vertical="center" wrapText="1"/>
      <protection/>
    </xf>
    <xf numFmtId="0" fontId="15" fillId="8" borderId="34" xfId="0" applyFont="1" applyFill="1" applyBorder="1" applyAlignment="1" applyProtection="1">
      <alignment horizontal="left" vertical="center" wrapText="1"/>
      <protection/>
    </xf>
    <xf numFmtId="0" fontId="24" fillId="10" borderId="72" xfId="0" applyFont="1" applyFill="1" applyBorder="1" applyAlignment="1" applyProtection="1">
      <alignment horizontal="center" vertical="center" wrapText="1"/>
      <protection/>
    </xf>
    <xf numFmtId="0" fontId="24" fillId="10" borderId="57" xfId="0" applyFont="1" applyFill="1" applyBorder="1" applyAlignment="1" applyProtection="1">
      <alignment horizontal="center" vertical="center" wrapText="1"/>
      <protection/>
    </xf>
    <xf numFmtId="0" fontId="29" fillId="6" borderId="0" xfId="0" applyFont="1" applyFill="1" applyBorder="1" applyAlignment="1" applyProtection="1">
      <alignment horizontal="center"/>
      <protection/>
    </xf>
    <xf numFmtId="0" fontId="29" fillId="6" borderId="0" xfId="26" applyFont="1" applyFill="1" applyAlignment="1" applyProtection="1">
      <alignment horizontal="center"/>
      <protection/>
    </xf>
    <xf numFmtId="0" fontId="24" fillId="5" borderId="8" xfId="0" applyFont="1" applyFill="1" applyBorder="1" applyAlignment="1" applyProtection="1">
      <alignment horizontal="center" vertical="top" wrapText="1"/>
      <protection/>
    </xf>
    <xf numFmtId="0" fontId="24" fillId="5" borderId="26" xfId="0" applyFont="1" applyFill="1" applyBorder="1" applyAlignment="1" applyProtection="1">
      <alignment horizontal="center" vertical="top" wrapText="1"/>
      <protection/>
    </xf>
    <xf numFmtId="0" fontId="24" fillId="5" borderId="29" xfId="0" applyFont="1" applyFill="1" applyBorder="1" applyAlignment="1" applyProtection="1">
      <alignment horizontal="center" vertical="top" wrapText="1"/>
      <protection/>
    </xf>
    <xf numFmtId="0" fontId="24" fillId="5" borderId="74" xfId="0" applyFont="1" applyFill="1" applyBorder="1" applyAlignment="1" applyProtection="1">
      <alignment horizontal="center" vertical="top" wrapText="1"/>
      <protection/>
    </xf>
    <xf numFmtId="0" fontId="24" fillId="5" borderId="30" xfId="0" applyFont="1" applyFill="1" applyBorder="1" applyAlignment="1" applyProtection="1">
      <alignment horizontal="center" vertical="top" wrapText="1"/>
      <protection/>
    </xf>
    <xf numFmtId="0" fontId="24" fillId="5" borderId="75" xfId="0" applyFont="1" applyFill="1" applyBorder="1" applyAlignment="1" applyProtection="1">
      <alignment horizontal="center" vertical="top" wrapText="1"/>
      <protection/>
    </xf>
    <xf numFmtId="0" fontId="24" fillId="5" borderId="31" xfId="0" applyFont="1" applyFill="1" applyBorder="1" applyAlignment="1" applyProtection="1">
      <alignment horizontal="center" vertical="top" wrapText="1"/>
      <protection/>
    </xf>
    <xf numFmtId="0" fontId="24" fillId="5" borderId="76" xfId="0" applyFont="1" applyFill="1" applyBorder="1" applyAlignment="1" applyProtection="1">
      <alignment horizontal="center" vertical="top" wrapText="1"/>
      <protection/>
    </xf>
    <xf numFmtId="0" fontId="24" fillId="17" borderId="29" xfId="0" applyFont="1" applyFill="1" applyBorder="1" applyAlignment="1" applyProtection="1">
      <alignment horizontal="center" vertical="top" wrapText="1"/>
      <protection/>
    </xf>
    <xf numFmtId="0" fontId="24" fillId="17" borderId="74" xfId="0" applyFont="1" applyFill="1" applyBorder="1" applyAlignment="1" applyProtection="1">
      <alignment horizontal="center" vertical="top" wrapText="1"/>
      <protection/>
    </xf>
    <xf numFmtId="0" fontId="24" fillId="5" borderId="20" xfId="0" applyFont="1" applyFill="1" applyBorder="1" applyAlignment="1" applyProtection="1">
      <alignment horizontal="center" vertical="top" wrapText="1"/>
      <protection/>
    </xf>
    <xf numFmtId="0" fontId="24" fillId="5" borderId="22" xfId="0" applyFont="1" applyFill="1" applyBorder="1" applyAlignment="1" applyProtection="1">
      <alignment horizontal="center" vertical="top" wrapText="1"/>
      <protection/>
    </xf>
    <xf numFmtId="169" fontId="24" fillId="5" borderId="8" xfId="0" applyNumberFormat="1" applyFont="1" applyFill="1" applyBorder="1" applyAlignment="1" applyProtection="1">
      <alignment horizontal="center" vertical="top" wrapText="1"/>
      <protection/>
    </xf>
    <xf numFmtId="169" fontId="24" fillId="5" borderId="7" xfId="0" applyNumberFormat="1" applyFont="1" applyFill="1" applyBorder="1" applyAlignment="1" applyProtection="1">
      <alignment horizontal="center" vertical="top" wrapText="1"/>
      <protection/>
    </xf>
    <xf numFmtId="169" fontId="24" fillId="5" borderId="26" xfId="0" applyNumberFormat="1" applyFont="1" applyFill="1" applyBorder="1" applyAlignment="1" applyProtection="1">
      <alignment horizontal="center" vertical="top" wrapText="1"/>
      <protection/>
    </xf>
    <xf numFmtId="169" fontId="24" fillId="5" borderId="28" xfId="0" applyNumberFormat="1" applyFont="1" applyFill="1" applyBorder="1" applyAlignment="1" applyProtection="1">
      <alignment horizontal="center" vertical="top" wrapText="1"/>
      <protection/>
    </xf>
    <xf numFmtId="0" fontId="24" fillId="5" borderId="17" xfId="0" applyFont="1" applyFill="1" applyBorder="1" applyAlignment="1" applyProtection="1">
      <alignment horizontal="center" vertical="top" wrapText="1"/>
      <protection/>
    </xf>
    <xf numFmtId="0" fontId="16" fillId="5" borderId="17" xfId="0" applyFont="1" applyFill="1" applyBorder="1" applyAlignment="1" applyProtection="1">
      <alignment horizontal="center" vertical="top"/>
      <protection/>
    </xf>
    <xf numFmtId="0" fontId="16" fillId="5" borderId="7" xfId="0" applyFont="1" applyFill="1" applyBorder="1" applyAlignment="1" applyProtection="1">
      <alignment horizontal="center" vertical="top"/>
      <protection/>
    </xf>
    <xf numFmtId="0" fontId="3" fillId="5" borderId="29" xfId="0" applyFont="1" applyFill="1" applyBorder="1" applyAlignment="1" applyProtection="1">
      <alignment horizontal="center" vertical="top" wrapText="1"/>
      <protection/>
    </xf>
    <xf numFmtId="0" fontId="3" fillId="5" borderId="74" xfId="0" applyFont="1" applyFill="1" applyBorder="1" applyAlignment="1" applyProtection="1">
      <alignment horizontal="center" vertical="top" wrapText="1"/>
      <protection/>
    </xf>
    <xf numFmtId="0" fontId="24" fillId="5" borderId="72" xfId="0" applyFont="1" applyFill="1" applyBorder="1" applyAlignment="1" applyProtection="1">
      <alignment horizontal="center" vertical="top" wrapText="1"/>
      <protection/>
    </xf>
    <xf numFmtId="0" fontId="24" fillId="5" borderId="57" xfId="0" applyFont="1" applyFill="1" applyBorder="1" applyAlignment="1" applyProtection="1">
      <alignment horizontal="center" vertical="top" wrapText="1"/>
      <protection/>
    </xf>
    <xf numFmtId="0" fontId="24" fillId="5" borderId="73" xfId="0" applyFont="1" applyFill="1" applyBorder="1" applyAlignment="1" applyProtection="1">
      <alignment horizontal="center" vertical="top" wrapText="1"/>
      <protection/>
    </xf>
    <xf numFmtId="0" fontId="24" fillId="12" borderId="72" xfId="0" applyFont="1" applyFill="1" applyBorder="1" applyAlignment="1" applyProtection="1">
      <alignment horizontal="center" vertical="top" wrapText="1"/>
      <protection/>
    </xf>
    <xf numFmtId="0" fontId="24" fillId="12" borderId="57" xfId="0" applyFont="1" applyFill="1" applyBorder="1" applyAlignment="1" applyProtection="1">
      <alignment horizontal="center" vertical="top" wrapText="1"/>
      <protection/>
    </xf>
    <xf numFmtId="0" fontId="24" fillId="14" borderId="20" xfId="0" applyFont="1" applyFill="1" applyBorder="1" applyAlignment="1" applyProtection="1">
      <alignment horizontal="center" vertical="center" textRotation="90" wrapText="1"/>
      <protection/>
    </xf>
    <xf numFmtId="0" fontId="24" fillId="14" borderId="22" xfId="0" applyFont="1" applyFill="1" applyBorder="1" applyAlignment="1" applyProtection="1">
      <alignment horizontal="center" vertical="center" textRotation="90" wrapText="1"/>
      <protection/>
    </xf>
    <xf numFmtId="14" fontId="25" fillId="0" borderId="0" xfId="0" applyNumberFormat="1" applyFont="1" applyBorder="1" applyAlignment="1" applyProtection="1">
      <alignment horizontal="center" vertical="center"/>
      <protection/>
    </xf>
    <xf numFmtId="0" fontId="10" fillId="4" borderId="0" xfId="0" applyFont="1" applyFill="1" applyBorder="1" applyAlignment="1" applyProtection="1">
      <alignment horizontal="center" vertical="center" wrapText="1"/>
      <protection/>
    </xf>
    <xf numFmtId="0" fontId="11" fillId="4" borderId="0" xfId="0" applyFont="1" applyFill="1" applyBorder="1" applyAlignment="1" applyProtection="1">
      <alignment horizontal="center" vertical="center" wrapText="1"/>
      <protection/>
    </xf>
    <xf numFmtId="0" fontId="11" fillId="4" borderId="27" xfId="0" applyFont="1" applyFill="1" applyBorder="1" applyAlignment="1" applyProtection="1">
      <alignment horizontal="center" vertical="center" wrapText="1"/>
      <protection/>
    </xf>
    <xf numFmtId="0" fontId="25" fillId="0" borderId="0" xfId="0" applyFont="1" applyBorder="1" applyAlignment="1" applyProtection="1">
      <alignment horizontal="left" vertical="top" wrapText="1"/>
      <protection/>
    </xf>
    <xf numFmtId="0" fontId="25" fillId="0" borderId="27" xfId="0" applyNumberFormat="1" applyFont="1" applyBorder="1" applyAlignment="1" applyProtection="1">
      <alignment horizontal="left" vertical="top"/>
      <protection/>
    </xf>
  </cellXfs>
  <cellStyles count="72">
    <cellStyle name="Normal" xfId="0"/>
    <cellStyle name="Percent" xfId="15"/>
    <cellStyle name="Currency" xfId="16"/>
    <cellStyle name="Currency [0]" xfId="17"/>
    <cellStyle name="Comma" xfId="18"/>
    <cellStyle name="Comma [0]" xfId="19"/>
    <cellStyle name="Dezimal 2" xfId="20"/>
    <cellStyle name="Prozent" xfId="21"/>
    <cellStyle name="Standard 2" xfId="22"/>
    <cellStyle name="Währung" xfId="23"/>
    <cellStyle name="Komma" xfId="24"/>
    <cellStyle name="Standard 3" xfId="25"/>
    <cellStyle name="Standard 4" xfId="26"/>
    <cellStyle name="Dezimal 2 2" xfId="27"/>
    <cellStyle name="Standard 2 2" xfId="28"/>
    <cellStyle name="Standard 5" xfId="29"/>
    <cellStyle name="Dezimal 2 3" xfId="30"/>
    <cellStyle name="Dezimal 2 2 2" xfId="31"/>
    <cellStyle name="Standard 5 2" xfId="32"/>
    <cellStyle name="Standard 6" xfId="33"/>
    <cellStyle name="SchutzFormel" xfId="34"/>
    <cellStyle name="Komma 2" xfId="35"/>
    <cellStyle name="Komma 3" xfId="36"/>
    <cellStyle name="Standard 7" xfId="37"/>
    <cellStyle name="Currency 8" xfId="38"/>
    <cellStyle name="Currency [0] 3" xfId="39"/>
    <cellStyle name="Comma 8" xfId="40"/>
    <cellStyle name="Comma [0] 3" xfId="41"/>
    <cellStyle name="Komma 5" xfId="42"/>
    <cellStyle name="Normal 2" xfId="43"/>
    <cellStyle name="Standard 3 2" xfId="44"/>
    <cellStyle name="Prozent 2" xfId="45"/>
    <cellStyle name="Standard 2 2 2" xfId="46"/>
    <cellStyle name="Normal 4" xfId="47"/>
    <cellStyle name="Normal 3" xfId="48"/>
    <cellStyle name="Komma 2 4" xfId="49"/>
    <cellStyle name="Währung 2" xfId="50"/>
    <cellStyle name="Standard 6 2" xfId="51"/>
    <cellStyle name="Komma 2 2" xfId="52"/>
    <cellStyle name="SchutzFormel 2" xfId="53"/>
    <cellStyle name="Prozent 3" xfId="54"/>
    <cellStyle name="Currency 2" xfId="55"/>
    <cellStyle name="Currency [0] 2" xfId="56"/>
    <cellStyle name="Comma 2" xfId="57"/>
    <cellStyle name="Comma [0] 2" xfId="58"/>
    <cellStyle name="Dezimal 2 4" xfId="59"/>
    <cellStyle name="Komma 4" xfId="60"/>
    <cellStyle name="Comma 3" xfId="61"/>
    <cellStyle name="Dezimal 2 2 3" xfId="62"/>
    <cellStyle name="Dezimal 2 3 2" xfId="63"/>
    <cellStyle name="Dezimal 2 2 2 2" xfId="64"/>
    <cellStyle name="Currency 3" xfId="65"/>
    <cellStyle name="Komma 2 3" xfId="66"/>
    <cellStyle name="Komma 3 2" xfId="67"/>
    <cellStyle name="Comma 4" xfId="68"/>
    <cellStyle name="Currency 5" xfId="69"/>
    <cellStyle name="Currency 4" xfId="70"/>
    <cellStyle name="Currency 6" xfId="71"/>
    <cellStyle name="Comma 5" xfId="72"/>
    <cellStyle name="Comma 6" xfId="73"/>
    <cellStyle name="Currency 7" xfId="74"/>
    <cellStyle name="Comma 7" xfId="75"/>
    <cellStyle name="Standard 8" xfId="76"/>
    <cellStyle name="Currency 9" xfId="77"/>
    <cellStyle name="Comma 9" xfId="78"/>
    <cellStyle name="Comma 10" xfId="79"/>
    <cellStyle name="Currency 10" xfId="80"/>
    <cellStyle name="Komma 6" xfId="81"/>
    <cellStyle name="Normal 5" xfId="82"/>
    <cellStyle name="Komma 2 5" xfId="83"/>
    <cellStyle name="Standard 7 2" xfId="84"/>
    <cellStyle name="Normal 4 2" xfId="85"/>
  </cellStyles>
  <dxfs count="344">
    <dxf>
      <fill>
        <patternFill>
          <bgColor rgb="FF00B0F0"/>
        </patternFill>
      </fill>
    </dxf>
    <dxf>
      <fill>
        <patternFill>
          <bgColor theme="5" tint="0.599749982357025"/>
        </patternFill>
      </fill>
    </dxf>
    <dxf>
      <font>
        <b/>
        <i val="0"/>
      </font>
      <fill>
        <patternFill>
          <bgColor rgb="FFFFC000"/>
        </patternFill>
      </fill>
    </dxf>
    <dxf>
      <fill>
        <patternFill>
          <bgColor theme="2" tint="-0.098810002207756"/>
        </patternFill>
      </fill>
    </dxf>
    <dxf>
      <fill>
        <patternFill>
          <bgColor theme="5" tint="0.599749982357025"/>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60000610352"/>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00B0F0"/>
        </patternFill>
      </fill>
    </dxf>
    <dxf>
      <fill>
        <patternFill>
          <bgColor theme="5" tint="0.599749982357025"/>
        </patternFill>
      </fill>
    </dxf>
    <dxf>
      <font>
        <b/>
        <i val="0"/>
      </font>
      <fill>
        <patternFill>
          <bgColor rgb="FFFFC000"/>
        </patternFill>
      </fill>
    </dxf>
    <dxf>
      <fill>
        <patternFill>
          <bgColor theme="2" tint="-0.098810002207756"/>
        </patternFill>
      </fill>
    </dxf>
    <dxf>
      <fill>
        <patternFill>
          <bgColor theme="5" tint="0.599749982357025"/>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60000610352"/>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00B0F0"/>
        </patternFill>
      </fill>
    </dxf>
    <dxf>
      <fill>
        <patternFill>
          <bgColor theme="5" tint="0.599749982357025"/>
        </patternFill>
      </fill>
    </dxf>
    <dxf>
      <font>
        <b/>
        <i val="0"/>
      </font>
      <fill>
        <patternFill>
          <bgColor rgb="FFFFC000"/>
        </patternFill>
      </fill>
    </dxf>
    <dxf>
      <fill>
        <patternFill>
          <bgColor theme="2" tint="-0.098810002207756"/>
        </patternFill>
      </fill>
    </dxf>
    <dxf>
      <fill>
        <patternFill>
          <bgColor theme="5" tint="0.599749982357025"/>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60000610352"/>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00B0F0"/>
        </patternFill>
      </fill>
    </dxf>
    <dxf>
      <fill>
        <patternFill>
          <bgColor theme="5" tint="0.599749982357025"/>
        </patternFill>
      </fill>
    </dxf>
    <dxf>
      <font>
        <b/>
        <i val="0"/>
      </font>
      <fill>
        <patternFill>
          <bgColor rgb="FFFFC000"/>
        </patternFill>
      </fill>
    </dxf>
    <dxf>
      <fill>
        <patternFill>
          <bgColor theme="2" tint="-0.098810002207756"/>
        </patternFill>
      </fill>
    </dxf>
    <dxf>
      <fill>
        <patternFill>
          <bgColor theme="5" tint="0.599749982357025"/>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60000610352"/>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00B0F0"/>
        </patternFill>
      </fill>
    </dxf>
    <dxf>
      <fill>
        <patternFill>
          <bgColor theme="5" tint="0.599749982357025"/>
        </patternFill>
      </fill>
    </dxf>
    <dxf>
      <font>
        <b/>
        <i val="0"/>
      </font>
      <fill>
        <patternFill>
          <bgColor rgb="FFFFC000"/>
        </patternFill>
      </fill>
    </dxf>
    <dxf>
      <fill>
        <patternFill>
          <bgColor theme="2" tint="-0.098810002207756"/>
        </patternFill>
      </fill>
    </dxf>
    <dxf>
      <fill>
        <patternFill>
          <bgColor theme="5" tint="0.599749982357025"/>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60000610352"/>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00B0F0"/>
        </patternFill>
      </fill>
    </dxf>
    <dxf>
      <fill>
        <patternFill>
          <bgColor theme="5" tint="0.599749982357025"/>
        </patternFill>
      </fill>
    </dxf>
    <dxf>
      <font>
        <b/>
        <i val="0"/>
      </font>
      <fill>
        <patternFill>
          <bgColor rgb="FFFFC000"/>
        </patternFill>
      </fill>
    </dxf>
    <dxf>
      <fill>
        <patternFill>
          <bgColor theme="2" tint="-0.098810002207756"/>
        </patternFill>
      </fill>
    </dxf>
    <dxf>
      <fill>
        <patternFill>
          <bgColor theme="5" tint="0.599749982357025"/>
        </patternFill>
      </fill>
    </dxf>
    <dxf>
      <fill>
        <patternFill>
          <bgColor rgb="FFFF0000"/>
        </patternFill>
      </fill>
    </dxf>
    <dxf>
      <fill>
        <patternFill>
          <bgColor rgb="FFFF0000"/>
        </patternFill>
      </fill>
    </dxf>
    <dxf>
      <fill>
        <patternFill>
          <bgColor rgb="FFFF000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60000610352"/>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theme="0"/>
      </font>
      <fill>
        <patternFill patternType="none"/>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patternType="none"/>
      </fill>
      <border>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color auto="1"/>
      </font>
      <fill>
        <patternFill patternType="none"/>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4" Type="http://schemas.openxmlformats.org/officeDocument/2006/relationships/externalLink" Target="externalLinks/externalLink3.xml" /><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worksheet" Target="worksheets/sheet8.xml" /><Relationship Id="rId6" Type="http://schemas.openxmlformats.org/officeDocument/2006/relationships/worksheet" Target="worksheets/sheet5.xml" /><Relationship Id="rId15" Type="http://schemas.openxmlformats.org/officeDocument/2006/relationships/externalLink" Target="externalLinks/externalLink4.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styles" Target="styles.xml" /><Relationship Id="rId11" Type="http://schemas.openxmlformats.org/officeDocument/2006/relationships/sharedStrings" Target="sharedStrings.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ctrProps/ctrProp1.xml><?xml version="1.0" encoding="utf-8"?>
<formControlPr xmlns="http://schemas.microsoft.com/office/spreadsheetml/2009/9/main" objectType="CheckBox" lockText="1" noThreeD="1"/>
</file>

<file path=xl/ctrProps/ctrProp2.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2" Type="http://schemas.openxmlformats.org/officeDocument/2006/relationships/image" Target="../media/image3.jpeg" /><Relationship Id="rId3" Type="http://schemas.openxmlformats.org/officeDocument/2006/relationships/image" Target="../media/image1.jpeg" /><Relationship Id="rId1" Type="http://schemas.openxmlformats.org/officeDocument/2006/relationships/image" Target="../media/image2.jpeg" /></Relationships>
</file>

<file path=xl/drawings/_rels/drawing2.xml.rels><?xml version="1.0" encoding="UTF-8" standalone="yes"?><Relationships xmlns="http://schemas.openxmlformats.org/package/2006/relationships"><Relationship Id="rId2" Type="http://schemas.openxmlformats.org/officeDocument/2006/relationships/image" Target="../media/image3.jpeg" /><Relationship Id="rId3" Type="http://schemas.openxmlformats.org/officeDocument/2006/relationships/image" Target="../media/image1.jpeg" /><Relationship Id="rId1" Type="http://schemas.openxmlformats.org/officeDocument/2006/relationships/image" Target="../media/image2.jpeg" /></Relationships>
</file>

<file path=xl/drawings/_rels/drawing3.xml.rels><?xml version="1.0" encoding="UTF-8" standalone="yes"?><Relationships xmlns="http://schemas.openxmlformats.org/package/2006/relationships"><Relationship Id="rId2" Type="http://schemas.openxmlformats.org/officeDocument/2006/relationships/image" Target="../media/image3.jpeg" /><Relationship Id="rId3" Type="http://schemas.openxmlformats.org/officeDocument/2006/relationships/image" Target="../media/image1.jpeg" /><Relationship Id="rId1" Type="http://schemas.openxmlformats.org/officeDocument/2006/relationships/image" Target="../media/image2.jpeg" /></Relationships>
</file>

<file path=xl/drawings/_rels/drawing4.xml.rels><?xml version="1.0" encoding="UTF-8" standalone="yes"?><Relationships xmlns="http://schemas.openxmlformats.org/package/2006/relationships"><Relationship Id="rId2" Type="http://schemas.openxmlformats.org/officeDocument/2006/relationships/image" Target="../media/image3.jpeg" /><Relationship Id="rId3" Type="http://schemas.openxmlformats.org/officeDocument/2006/relationships/image" Target="../media/image1.jpeg" /><Relationship Id="rId1" Type="http://schemas.openxmlformats.org/officeDocument/2006/relationships/image" Target="../media/image2.jpeg" /></Relationships>
</file>

<file path=xl/drawings/_rels/drawing5.xml.rels><?xml version="1.0" encoding="UTF-8" standalone="yes"?><Relationships xmlns="http://schemas.openxmlformats.org/package/2006/relationships"><Relationship Id="rId2" Type="http://schemas.openxmlformats.org/officeDocument/2006/relationships/image" Target="../media/image3.jpeg" /><Relationship Id="rId3" Type="http://schemas.openxmlformats.org/officeDocument/2006/relationships/image" Target="../media/image1.jpeg" /><Relationship Id="rId1" Type="http://schemas.openxmlformats.org/officeDocument/2006/relationships/image" Target="../media/image2.jpeg" /></Relationships>
</file>

<file path=xl/drawings/_rels/drawing6.xml.rels><?xml version="1.0" encoding="UTF-8" standalone="yes"?><Relationships xmlns="http://schemas.openxmlformats.org/package/2006/relationships"><Relationship Id="rId2" Type="http://schemas.openxmlformats.org/officeDocument/2006/relationships/image" Target="../media/image3.jpeg" /><Relationship Id="rId3" Type="http://schemas.openxmlformats.org/officeDocument/2006/relationships/image" Target="../media/image1.jpeg" /><Relationship Id="rId1" Type="http://schemas.openxmlformats.org/officeDocument/2006/relationships/image" Target="../media/image2.jpeg" /></Relationships>
</file>

<file path=xl/drawings/_rels/drawing7.xml.rels><?xml version="1.0" encoding="UTF-8" standalone="yes"?><Relationships xmlns="http://schemas.openxmlformats.org/package/2006/relationships"><Relationship Id="rId2" Type="http://schemas.openxmlformats.org/officeDocument/2006/relationships/image" Target="../media/image3.jpeg" /><Relationship Id="rId3" Type="http://schemas.openxmlformats.org/officeDocument/2006/relationships/image" Target="../media/image1.jpeg" /><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150722</xdr:colOff>
      <xdr:row>0</xdr:row>
      <xdr:rowOff>142875</xdr:rowOff>
    </xdr:from>
    <xdr:to>
      <xdr:col>3</xdr:col>
      <xdr:colOff>583136</xdr:colOff>
      <xdr:row>3</xdr:row>
      <xdr:rowOff>291375</xdr:rowOff>
    </xdr:to>
    <xdr:pic>
      <xdr:nvPicPr>
        <xdr:cNvPr id="5" name="Grafik 4" descr="EFRE2014-4c-Logo2000x500px.jpg"/>
        <xdr:cNvPicPr>
          <a:picLocks noChangeAspect="1"/>
        </xdr:cNvPicPr>
      </xdr:nvPicPr>
      <xdr:blipFill>
        <a:blip r:embed="rId1"/>
        <a:stretch>
          <a:fillRect/>
        </a:stretch>
      </xdr:blipFill>
      <xdr:spPr>
        <a:xfrm>
          <a:off x="152400" y="142875"/>
          <a:ext cx="2886075" cy="723900"/>
        </a:xfrm>
        <a:prstGeom prst="rect"/>
      </xdr:spPr>
    </xdr:pic>
    <xdr:clientData/>
  </xdr:twoCellAnchor>
  <xdr:twoCellAnchor editAs="oneCell">
    <xdr:from>
      <xdr:col>18</xdr:col>
      <xdr:colOff>728014</xdr:colOff>
      <xdr:row>0</xdr:row>
      <xdr:rowOff>143712</xdr:rowOff>
    </xdr:from>
    <xdr:to>
      <xdr:col>20</xdr:col>
      <xdr:colOff>1074679</xdr:colOff>
      <xdr:row>3</xdr:row>
      <xdr:rowOff>292212</xdr:rowOff>
    </xdr:to>
    <xdr:pic>
      <xdr:nvPicPr>
        <xdr:cNvPr id="6" name="Grafik 5"/>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3554075" y="142875"/>
          <a:ext cx="1952625" cy="723900"/>
        </a:xfrm>
        <a:prstGeom prst="rect"/>
        <a:noFill/>
        <a:ln w="9525">
          <a:noFill/>
          <a:miter lim="800000"/>
        </a:ln>
      </xdr:spPr>
    </xdr:pic>
    <xdr:clientData/>
  </xdr:twoCellAnchor>
  <mc:AlternateContent xmlns:mc="http://schemas.openxmlformats.org/markup-compatibility/2006">
    <mc:Choice xmlns:a14="http://schemas.microsoft.com/office/drawing/2010/main" Requires="a14">
      <xdr:twoCellAnchor editAs="oneCell">
        <xdr:from>
          <xdr:col>20</xdr:col>
          <xdr:colOff>495300</xdr:colOff>
          <xdr:row>31</xdr:row>
          <xdr:rowOff>152400</xdr:rowOff>
        </xdr:from>
        <xdr:to>
          <xdr:col>20</xdr:col>
          <xdr:colOff>895350</xdr:colOff>
          <xdr:row>33</xdr:row>
          <xdr:rowOff>47625</xdr:rowOff>
        </xdr:to>
        <xdr:sp fLocksText="0">
          <xdr:nvSpPr>
            <xdr:cNvPr id="77825" name="Check Box 1" hidden="1">
              <a:extLst>
                <a:ext uri="{63B3BB69-23CF-44E3-9099-C40C66FF867C}">
                  <a14:compatExt spid="_x0000_s77825"/>
                </a:ext>
              </a:extLst>
            </xdr:cNvPr>
            <xdr:cNvSpPr>
              <a:spLocks noRot="1"/>
            </xdr:cNvSpPr>
          </xdr:nvSpPr>
          <xdr:spPr>
            <a:xfrm>
              <a:off x="14935200" y="6772275"/>
              <a:ext cx="400050" cy="295275"/>
            </a:xfrm>
            <a:prstGeom prst="rect"/>
            <a:noFill/>
            <a:ln>
              <a:noFill/>
            </a:ln>
          </xdr:spPr>
          <xdr:txBody>
            <a:bodyPr lIns="18288" tIns="0" rIns="0" bIns="0" vertOverflow="clip" wrap="square" anchor="ctr" upright="1"/>
            <a:p>
              <a:pPr algn="l" rtl="0">
                <a:defRPr lang="de-AT"/>
              </a:pPr>
              <a:endParaRPr lang="de-AT"/>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42</xdr:row>
          <xdr:rowOff>38100</xdr:rowOff>
        </xdr:from>
        <xdr:to>
          <xdr:col>20</xdr:col>
          <xdr:colOff>895350</xdr:colOff>
          <xdr:row>43</xdr:row>
          <xdr:rowOff>133350</xdr:rowOff>
        </xdr:to>
        <xdr:sp fLocksText="0">
          <xdr:nvSpPr>
            <xdr:cNvPr id="77830" name="Check Box 6" hidden="1">
              <a:extLst>
                <a:ext uri="{63B3BB69-23CF-44E3-9099-C40C66FF867C}">
                  <a14:compatExt spid="_x0000_s77830"/>
                </a:ext>
              </a:extLst>
            </xdr:cNvPr>
            <xdr:cNvSpPr>
              <a:spLocks noRot="1"/>
            </xdr:cNvSpPr>
          </xdr:nvSpPr>
          <xdr:spPr>
            <a:xfrm>
              <a:off x="14935200" y="9029700"/>
              <a:ext cx="400050" cy="295275"/>
            </a:xfrm>
            <a:prstGeom prst="rect"/>
            <a:noFill/>
            <a:ln>
              <a:noFill/>
            </a:ln>
          </xdr:spPr>
          <xdr:txBody>
            <a:bodyPr lIns="18288" tIns="0" rIns="0" bIns="0" vertOverflow="clip" wrap="square" anchor="ctr" upright="1"/>
            <a:p>
              <a:pPr algn="l" rtl="0">
                <a:defRPr lang="de-AT"/>
              </a:pPr>
              <a:endParaRPr lang="de-AT"/>
            </a:p>
          </xdr:txBody>
        </xdr:sp>
        <xdr:clientData/>
      </xdr:twoCellAnchor>
    </mc:Choice>
    <mc:Fallback/>
  </mc:AlternateContent>
  <xdr:twoCellAnchor editAs="oneCell">
    <xdr:from>
      <xdr:col>3</xdr:col>
      <xdr:colOff>685799</xdr:colOff>
      <xdr:row>0</xdr:row>
      <xdr:rowOff>142874</xdr:rowOff>
    </xdr:from>
    <xdr:to>
      <xdr:col>7</xdr:col>
      <xdr:colOff>258405</xdr:colOff>
      <xdr:row>3</xdr:row>
      <xdr:rowOff>291374</xdr:rowOff>
    </xdr:to>
    <xdr:pic>
      <xdr:nvPicPr>
        <xdr:cNvPr id="7" name="Grafik 6"/>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3143250" y="142875"/>
          <a:ext cx="3476625" cy="7239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r:embed="rId1"/>
        <a:stretch>
          <a:fillRect/>
        </a:stretch>
      </xdr:blipFill>
      <xdr:spPr>
        <a:xfrm>
          <a:off x="76200" y="76200"/>
          <a:ext cx="2152650" cy="542925"/>
        </a:xfrm>
        <a:prstGeom prst="rect"/>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9259550" y="76200"/>
          <a:ext cx="1466850" cy="542925"/>
        </a:xfrm>
        <a:prstGeom prst="rect"/>
        <a:noFill/>
        <a:ln w="9525">
          <a:noFill/>
          <a:miter lim="800000"/>
        </a:ln>
      </xdr:spPr>
    </xdr:pic>
    <xdr:clientData/>
  </xdr:twoCellAnchor>
  <xdr:twoCellAnchor editAs="oneCell">
    <xdr:from>
      <xdr:col>2</xdr:col>
      <xdr:colOff>771525</xdr:colOff>
      <xdr:row>0</xdr:row>
      <xdr:rowOff>85725</xdr:rowOff>
    </xdr:from>
    <xdr:to>
      <xdr:col>3</xdr:col>
      <xdr:colOff>1473491</xdr:colOff>
      <xdr:row>3</xdr:row>
      <xdr:rowOff>130425</xdr:rowOff>
    </xdr:to>
    <xdr:pic>
      <xdr:nvPicPr>
        <xdr:cNvPr id="4" name="Grafik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2343150" y="85725"/>
          <a:ext cx="2609850" cy="54292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r:embed="rId1"/>
        <a:stretch>
          <a:fillRect/>
        </a:stretch>
      </xdr:blipFill>
      <xdr:spPr>
        <a:xfrm>
          <a:off x="76200" y="76200"/>
          <a:ext cx="2152650" cy="542925"/>
        </a:xfrm>
        <a:prstGeom prst="rect"/>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9259550" y="76200"/>
          <a:ext cx="1466850" cy="542925"/>
        </a:xfrm>
        <a:prstGeom prst="rect"/>
        <a:noFill/>
        <a:ln w="9525">
          <a:noFill/>
          <a:miter lim="800000"/>
        </a:ln>
      </xdr:spPr>
    </xdr:pic>
    <xdr:clientData/>
  </xdr:twoCellAnchor>
  <xdr:twoCellAnchor editAs="oneCell">
    <xdr:from>
      <xdr:col>2</xdr:col>
      <xdr:colOff>771525</xdr:colOff>
      <xdr:row>0</xdr:row>
      <xdr:rowOff>85725</xdr:rowOff>
    </xdr:from>
    <xdr:to>
      <xdr:col>3</xdr:col>
      <xdr:colOff>1473491</xdr:colOff>
      <xdr:row>3</xdr:row>
      <xdr:rowOff>130425</xdr:rowOff>
    </xdr:to>
    <xdr:pic>
      <xdr:nvPicPr>
        <xdr:cNvPr id="4" name="Grafik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2343150" y="85725"/>
          <a:ext cx="2609850" cy="54292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r:embed="rId1"/>
        <a:stretch>
          <a:fillRect/>
        </a:stretch>
      </xdr:blipFill>
      <xdr:spPr>
        <a:xfrm>
          <a:off x="76200" y="76200"/>
          <a:ext cx="2152650" cy="542925"/>
        </a:xfrm>
        <a:prstGeom prst="rect"/>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9259550" y="76200"/>
          <a:ext cx="1466850" cy="542925"/>
        </a:xfrm>
        <a:prstGeom prst="rect"/>
        <a:noFill/>
        <a:ln w="9525">
          <a:noFill/>
          <a:miter lim="800000"/>
        </a:ln>
      </xdr:spPr>
    </xdr:pic>
    <xdr:clientData/>
  </xdr:twoCellAnchor>
  <xdr:twoCellAnchor editAs="oneCell">
    <xdr:from>
      <xdr:col>2</xdr:col>
      <xdr:colOff>771525</xdr:colOff>
      <xdr:row>0</xdr:row>
      <xdr:rowOff>85725</xdr:rowOff>
    </xdr:from>
    <xdr:to>
      <xdr:col>3</xdr:col>
      <xdr:colOff>1473491</xdr:colOff>
      <xdr:row>3</xdr:row>
      <xdr:rowOff>130425</xdr:rowOff>
    </xdr:to>
    <xdr:pic>
      <xdr:nvPicPr>
        <xdr:cNvPr id="4" name="Grafik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2343150" y="85725"/>
          <a:ext cx="2609850" cy="542925"/>
        </a:xfrm>
        <a:prstGeom prst="rec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r:embed="rId1"/>
        <a:stretch>
          <a:fillRect/>
        </a:stretch>
      </xdr:blipFill>
      <xdr:spPr>
        <a:xfrm>
          <a:off x="76200" y="76200"/>
          <a:ext cx="2152650" cy="542925"/>
        </a:xfrm>
        <a:prstGeom prst="rect"/>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9259550" y="76200"/>
          <a:ext cx="1466850" cy="542925"/>
        </a:xfrm>
        <a:prstGeom prst="rect"/>
        <a:noFill/>
        <a:ln w="9525">
          <a:noFill/>
          <a:miter lim="800000"/>
        </a:ln>
      </xdr:spPr>
    </xdr:pic>
    <xdr:clientData/>
  </xdr:twoCellAnchor>
  <xdr:twoCellAnchor editAs="oneCell">
    <xdr:from>
      <xdr:col>2</xdr:col>
      <xdr:colOff>771525</xdr:colOff>
      <xdr:row>0</xdr:row>
      <xdr:rowOff>85725</xdr:rowOff>
    </xdr:from>
    <xdr:to>
      <xdr:col>3</xdr:col>
      <xdr:colOff>1473491</xdr:colOff>
      <xdr:row>3</xdr:row>
      <xdr:rowOff>130425</xdr:rowOff>
    </xdr:to>
    <xdr:pic>
      <xdr:nvPicPr>
        <xdr:cNvPr id="4" name="Grafik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2343150" y="85725"/>
          <a:ext cx="2609850" cy="542925"/>
        </a:xfrm>
        <a:prstGeom prst="rec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r:embed="rId1"/>
        <a:stretch>
          <a:fillRect/>
        </a:stretch>
      </xdr:blipFill>
      <xdr:spPr>
        <a:xfrm>
          <a:off x="76200" y="76200"/>
          <a:ext cx="2152650" cy="542925"/>
        </a:xfrm>
        <a:prstGeom prst="rect"/>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9259550" y="76200"/>
          <a:ext cx="1466850" cy="542925"/>
        </a:xfrm>
        <a:prstGeom prst="rect"/>
        <a:noFill/>
        <a:ln w="9525">
          <a:noFill/>
          <a:miter lim="800000"/>
        </a:ln>
      </xdr:spPr>
    </xdr:pic>
    <xdr:clientData/>
  </xdr:twoCellAnchor>
  <xdr:twoCellAnchor editAs="oneCell">
    <xdr:from>
      <xdr:col>2</xdr:col>
      <xdr:colOff>771525</xdr:colOff>
      <xdr:row>0</xdr:row>
      <xdr:rowOff>85725</xdr:rowOff>
    </xdr:from>
    <xdr:to>
      <xdr:col>3</xdr:col>
      <xdr:colOff>1473491</xdr:colOff>
      <xdr:row>3</xdr:row>
      <xdr:rowOff>130425</xdr:rowOff>
    </xdr:to>
    <xdr:pic>
      <xdr:nvPicPr>
        <xdr:cNvPr id="4" name="Grafik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2343150" y="85725"/>
          <a:ext cx="2609850" cy="5429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r:embed="rId1"/>
        <a:stretch>
          <a:fillRect/>
        </a:stretch>
      </xdr:blipFill>
      <xdr:spPr>
        <a:xfrm>
          <a:off x="76200" y="76200"/>
          <a:ext cx="2152650" cy="542925"/>
        </a:xfrm>
        <a:prstGeom prst="rect"/>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9259550" y="76200"/>
          <a:ext cx="1466850" cy="542925"/>
        </a:xfrm>
        <a:prstGeom prst="rect"/>
        <a:noFill/>
        <a:ln w="9525">
          <a:noFill/>
          <a:miter lim="800000"/>
        </a:ln>
      </xdr:spPr>
    </xdr:pic>
    <xdr:clientData/>
  </xdr:twoCellAnchor>
  <xdr:twoCellAnchor editAs="oneCell">
    <xdr:from>
      <xdr:col>2</xdr:col>
      <xdr:colOff>771525</xdr:colOff>
      <xdr:row>0</xdr:row>
      <xdr:rowOff>85725</xdr:rowOff>
    </xdr:from>
    <xdr:to>
      <xdr:col>3</xdr:col>
      <xdr:colOff>1473491</xdr:colOff>
      <xdr:row>3</xdr:row>
      <xdr:rowOff>130425</xdr:rowOff>
    </xdr:to>
    <xdr:pic>
      <xdr:nvPicPr>
        <xdr:cNvPr id="4" name="Grafik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2343150" y="85725"/>
          <a:ext cx="2609850" cy="542925"/>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sfg.at\replikation\Verwaltung\Zeiterfassung_Mitarbeiter_2012\Pesenhofer\SFG_Zeiterfassung%20J&#228;n%20-%20Juni%202012.xlsb"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sfg.at\replikation\users\pflueger\Documents\SFG%20Allgemein\Formulare,%20BVZ,%20etc\09_FO_53_Belegverzeichnis_EFRE_2014-2020_FE_Projekte_NEU.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sfg.at\replikation\users\pflueger\Documents\SFG%20Allgemein\Formulare,%20BVZ,%20etc\FLC-Pr&#252;fbericht%20EFRE%202014-2020_roXtra.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sfg.at\replikation\users\pflueger\Documents\SFG%20Allgemein\Formulare,%20BVZ,%20etc\TEST_09_FO_52_Belegverzeichnis_EFRE_2014-2020_Investitionsprojekte.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Erläuterungen"/>
      <sheetName val="Kostenstelle Ausfüllhilfe"/>
      <sheetName val="h-Liste Ausfüllhilfe"/>
      <sheetName val="h-Satz Ausfüllhilfe"/>
      <sheetName val="Kostenstellen"/>
      <sheetName val="Feiertage"/>
      <sheetName val="RK Ausfüllhilfe"/>
      <sheetName val="h-Satz"/>
      <sheetName val="Personalkosten"/>
      <sheetName val="h-Liste Januar"/>
      <sheetName val="RK Januar"/>
      <sheetName val="h-Liste Februar"/>
      <sheetName val="RK Februar"/>
      <sheetName val="h-Liste März"/>
      <sheetName val="RK März"/>
      <sheetName val="h-Liste April"/>
      <sheetName val="RK April"/>
      <sheetName val="h-Liste Mai"/>
      <sheetName val="RK Mai"/>
      <sheetName val="h-Liste Juni"/>
      <sheetName val="RK Juni"/>
      <sheetName val="h-Liste Juli"/>
      <sheetName val="RK Juli"/>
      <sheetName val="h-Liste August"/>
      <sheetName val="RK August"/>
      <sheetName val="h-Liste September"/>
      <sheetName val="RK September"/>
      <sheetName val="h-Liste Oktober"/>
      <sheetName val="RK Oktober"/>
      <sheetName val="h-Liste November"/>
      <sheetName val="RK November"/>
      <sheetName val="h-Liste Dezember"/>
      <sheetName val="RK Dezember"/>
    </sheetNames>
    <sheetDataSet>
      <sheetData sheetId="0" refreshError="1"/>
      <sheetData sheetId="1" refreshError="1"/>
      <sheetData sheetId="2" refreshError="1"/>
      <sheetData sheetId="3" refreshError="1"/>
      <sheetData sheetId="4" refreshError="1">
        <row r="1">
          <cell r="B1" t="str">
            <v>Human.Technology Styria GmbH</v>
          </cell>
        </row>
        <row r="3">
          <cell r="B3" t="str">
            <v>Beryl Pesenhofer</v>
          </cell>
          <cell r="P3" t="str">
            <v>BP</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llgemeine Daten"/>
      <sheetName val="Personalkosten (Übersicht)"/>
      <sheetName val="Stundensatz nach SEK-Methode"/>
      <sheetName val="Beiblatt PK je MitarbeiterIn"/>
      <sheetName val="F&amp;E-Infrastruktur; Abschreibung"/>
      <sheetName val="F&amp;E-Infr.; Maschinen-Std.-Satz"/>
      <sheetName val="Sach- bzw. Materialkosten"/>
      <sheetName val="Leistungen Dritter"/>
      <sheetName val="Farblegende"/>
    </sheetNames>
    <sheetDataSet>
      <sheetData sheetId="0">
        <row r="8">
          <cell r="N8" t="str">
            <v>002/01.2019</v>
          </cell>
          <cell r="O8" t="str">
            <v>01.02.2019</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rüfbericht allgemein"/>
      <sheetName val="Prüfbericht Vorortkontrolle"/>
    </sheetNames>
    <sheetDataSet>
      <sheetData sheetId="0">
        <row r="1">
          <cell r="M1" t="str">
            <v>007/05.2017</v>
          </cell>
        </row>
        <row r="6">
          <cell r="B6" t="str">
            <v>2</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llgemeine Daten"/>
      <sheetName val="Bau"/>
      <sheetName val="Kostenart 2"/>
      <sheetName val="Kostenart 3"/>
      <sheetName val="Kostenart 4"/>
      <sheetName val="Kostenart 5"/>
      <sheetName val="Kostenart 6"/>
      <sheetName val="Farblegende"/>
    </sheetNames>
    <sheetDataSet>
      <sheetData sheetId="0">
        <row r="8">
          <cell r="E8" t="str">
            <v>09_FO_52_Belegverzeichnis_EFRE_2014-2020_Investitionsprojekte</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3" Type="http://schemas.openxmlformats.org/officeDocument/2006/relationships/ctrlProp" Target="../ctrProps/ctrProp2.xml" /><Relationship Id="rId4" Type="http://schemas.openxmlformats.org/officeDocument/2006/relationships/drawing" Target="../drawings/drawing1.xml" /><Relationship Id="rId2" Type="http://schemas.openxmlformats.org/officeDocument/2006/relationships/ctrlProp" Target="../ctrProps/ctrProp1.xml" /><Relationship Id="rId1" Type="http://schemas.openxmlformats.org/officeDocument/2006/relationships/comments" Target="../comments1.xml" /><Relationship Id="rId6" Type="http://schemas.openxmlformats.org/officeDocument/2006/relationships/printerSettings" Target="../printerSettings/printerSettings1.bin" /><Relationship Id="rId5" Type="http://schemas.openxmlformats.org/officeDocument/2006/relationships/vmlDrawing" Target="../drawings/vmlDrawing1.vm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2" Type="http://schemas.openxmlformats.org/officeDocument/2006/relationships/printerSettings" Target="../printerSettings/printerSettings3.bin" /><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2" Type="http://schemas.openxmlformats.org/officeDocument/2006/relationships/printerSettings" Target="../printerSettings/printerSettings4.bin" /><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2" Type="http://schemas.openxmlformats.org/officeDocument/2006/relationships/printerSettings" Target="../printerSettings/printerSettings5.bin" /><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2" Type="http://schemas.openxmlformats.org/officeDocument/2006/relationships/printerSettings" Target="../printerSettings/printerSettings6.bin" /><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2" Type="http://schemas.openxmlformats.org/officeDocument/2006/relationships/printerSettings" Target="../printerSettings/printerSettings7.bin" /><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rgb="FF7030A0"/>
    <pageSetUpPr fitToPage="1"/>
  </sheetPr>
  <dimension ref="A1:V56"/>
  <sheetViews>
    <sheetView tabSelected="1" view="pageBreakPreview" zoomScaleNormal="67" zoomScaleSheetLayoutView="100" workbookViewId="0" topLeftCell="A1">
      <selection pane="topLeft" activeCell="E6" sqref="E6:R6"/>
    </sheetView>
  </sheetViews>
  <sheetFormatPr defaultColWidth="11.4242857142857" defaultRowHeight="12.75" outlineLevelCol="1"/>
  <cols>
    <col min="1" max="1" width="11.4285714285714" customWidth="1"/>
    <col min="2" max="4" width="12.7142857142857" customWidth="1"/>
    <col min="5" max="5" width="18.7142857142857" customWidth="1"/>
    <col min="6" max="6" width="12.8571428571429" customWidth="1"/>
    <col min="7" max="7" width="14.2857142857143" customWidth="1"/>
    <col min="8" max="8" width="11.4285714285714" customWidth="1"/>
    <col min="10" max="11" width="12.1428571428571" hidden="1" customWidth="1" outlineLevel="1"/>
    <col min="12" max="12" width="12.7142857142857" customWidth="1" collapsed="1"/>
    <col min="13" max="13" width="12.7142857142857" customWidth="1"/>
    <col min="14" max="15" width="22.7142857142857" hidden="1" customWidth="1" outlineLevel="1"/>
    <col min="16" max="16" width="19.4285714285714" customWidth="1" collapsed="1"/>
    <col min="17" max="17" width="17.8571428571429" customWidth="1"/>
    <col min="18" max="19" width="11.4285714285714" customWidth="1"/>
    <col min="20" max="20" width="12.7142857142857" customWidth="1"/>
    <col min="21" max="21" width="17.8571428571429" customWidth="1"/>
  </cols>
  <sheetData>
    <row r="1" spans="1:21" ht="15" customHeight="1">
      <c r="A1" s="411"/>
      <c r="B1" s="412"/>
      <c r="C1" s="412"/>
      <c r="D1" s="412"/>
      <c r="E1" s="412"/>
      <c r="F1" s="412"/>
      <c r="G1" s="412"/>
      <c r="H1" s="412"/>
      <c r="I1" s="412"/>
      <c r="J1" s="412"/>
      <c r="K1" s="412"/>
      <c r="L1" s="412"/>
      <c r="M1" s="412"/>
      <c r="N1" s="412"/>
      <c r="O1" s="412"/>
      <c r="P1" s="412"/>
      <c r="Q1" s="412"/>
      <c r="R1" s="412"/>
      <c r="S1" s="412"/>
      <c r="T1" s="412"/>
      <c r="U1" s="412"/>
    </row>
    <row r="2" spans="1:21" ht="15" customHeight="1">
      <c r="A2" s="388"/>
      <c r="B2" s="389"/>
      <c r="C2" s="389"/>
      <c r="D2" s="389"/>
      <c r="E2" s="388" t="s">
        <v>22</v>
      </c>
      <c r="F2" s="411" t="s">
        <v>22</v>
      </c>
      <c r="G2" s="412"/>
      <c r="H2" s="412"/>
      <c r="I2" s="412"/>
      <c r="J2" s="412"/>
      <c r="K2" s="412"/>
      <c r="L2" s="412"/>
      <c r="M2" s="412"/>
      <c r="N2" s="412"/>
      <c r="O2" s="412"/>
      <c r="P2" s="412"/>
      <c r="Q2" s="412"/>
      <c r="R2" s="412"/>
      <c r="S2" s="412"/>
      <c r="T2" s="412"/>
      <c r="U2" s="412"/>
    </row>
    <row r="3" spans="1:21" ht="15" customHeight="1">
      <c r="A3" s="389"/>
      <c r="B3" s="389"/>
      <c r="C3" s="389"/>
      <c r="D3" s="389"/>
      <c r="E3" s="389"/>
      <c r="F3" s="412"/>
      <c r="G3" s="412"/>
      <c r="H3" s="412"/>
      <c r="I3" s="412"/>
      <c r="J3" s="412"/>
      <c r="K3" s="412"/>
      <c r="L3" s="412"/>
      <c r="M3" s="412"/>
      <c r="N3" s="412"/>
      <c r="O3" s="412"/>
      <c r="P3" s="412"/>
      <c r="Q3" s="412"/>
      <c r="R3" s="412"/>
      <c r="S3" s="412"/>
      <c r="T3" s="412"/>
      <c r="U3" s="412"/>
    </row>
    <row r="4" spans="1:21" ht="29.25" customHeight="1">
      <c r="A4" s="389"/>
      <c r="B4" s="389"/>
      <c r="C4" s="389"/>
      <c r="D4" s="389"/>
      <c r="E4" s="389"/>
      <c r="F4" s="412"/>
      <c r="G4" s="412"/>
      <c r="H4" s="412"/>
      <c r="I4" s="412"/>
      <c r="J4" s="412"/>
      <c r="K4" s="412"/>
      <c r="L4" s="412"/>
      <c r="M4" s="412"/>
      <c r="N4" s="412"/>
      <c r="O4" s="412"/>
      <c r="P4" s="412"/>
      <c r="Q4" s="412"/>
      <c r="R4" s="412"/>
      <c r="S4" s="412"/>
      <c r="T4" s="412"/>
      <c r="U4" s="412"/>
    </row>
    <row r="5" spans="1:21" ht="8.25" customHeight="1">
      <c r="A5" s="73"/>
      <c r="B5" s="73"/>
      <c r="C5" s="73"/>
      <c r="D5" s="73"/>
      <c r="E5" s="74"/>
      <c r="F5" s="74"/>
      <c r="G5" s="74"/>
      <c r="H5" s="74"/>
      <c r="I5" s="74"/>
      <c r="J5" s="74"/>
      <c r="K5" s="74"/>
      <c r="L5" s="74"/>
      <c r="M5" s="74"/>
      <c r="N5" s="74"/>
      <c r="O5" s="74"/>
      <c r="P5" s="74"/>
      <c r="Q5" s="74"/>
      <c r="R5" s="74"/>
      <c r="S5" s="74"/>
      <c r="T5" s="74"/>
      <c r="U5" s="75"/>
    </row>
    <row r="6" spans="1:21" ht="15">
      <c r="A6" s="1" t="s">
        <v>45</v>
      </c>
      <c r="B6" s="1"/>
      <c r="C6" s="1"/>
      <c r="D6" s="1"/>
      <c r="E6" s="413"/>
      <c r="F6" s="413"/>
      <c r="G6" s="413"/>
      <c r="H6" s="413"/>
      <c r="I6" s="413"/>
      <c r="J6" s="413"/>
      <c r="K6" s="413"/>
      <c r="L6" s="413"/>
      <c r="M6" s="413"/>
      <c r="N6" s="413"/>
      <c r="O6" s="413"/>
      <c r="P6" s="413"/>
      <c r="Q6" s="413"/>
      <c r="R6" s="413"/>
      <c r="S6" s="76"/>
      <c r="T6" s="77" t="s">
        <v>0</v>
      </c>
      <c r="U6" s="78"/>
    </row>
    <row r="7" spans="1:21" ht="15">
      <c r="A7" s="1" t="s">
        <v>47</v>
      </c>
      <c r="B7" s="1"/>
      <c r="C7" s="1"/>
      <c r="D7" s="1"/>
      <c r="E7" s="413"/>
      <c r="F7" s="413"/>
      <c r="G7" s="413"/>
      <c r="H7" s="413"/>
      <c r="I7" s="413"/>
      <c r="J7" s="413"/>
      <c r="K7" s="413"/>
      <c r="L7" s="413"/>
      <c r="M7" s="413"/>
      <c r="N7" s="413"/>
      <c r="O7" s="413"/>
      <c r="P7" s="413"/>
      <c r="Q7" s="413"/>
      <c r="R7" s="413"/>
      <c r="S7" s="79"/>
      <c r="T7" s="77" t="s">
        <v>52</v>
      </c>
      <c r="U7" s="80" t="str">
        <f>N8</f>
        <v>001/05.2021</v>
      </c>
    </row>
    <row r="8" spans="1:21" ht="17.25" customHeight="1">
      <c r="A8" s="64"/>
      <c r="B8" s="64"/>
      <c r="C8" s="64"/>
      <c r="D8" s="64" t="s">
        <v>54</v>
      </c>
      <c r="E8" s="414" t="str">
        <f>O9</f>
        <v>09_FO_77_Belegverzeichnis_EFRE_2014-2020_Thermische Sanierung</v>
      </c>
      <c r="F8" s="414"/>
      <c r="G8" s="414"/>
      <c r="H8" s="414"/>
      <c r="I8" s="414"/>
      <c r="J8" s="414"/>
      <c r="K8" s="414"/>
      <c r="L8" s="414"/>
      <c r="M8" s="414"/>
      <c r="N8" s="81" t="s">
        <v>77</v>
      </c>
      <c r="O8" s="357" t="s">
        <v>56</v>
      </c>
      <c r="P8" s="82" t="s">
        <v>76</v>
      </c>
      <c r="Q8" s="358" t="str">
        <f>O8</f>
        <v>20.05.2021</v>
      </c>
      <c r="R8" s="83"/>
      <c r="S8" s="79"/>
      <c r="T8" s="77" t="s">
        <v>53</v>
      </c>
      <c r="U8" s="80" t="str">
        <f>N9</f>
        <v>1</v>
      </c>
    </row>
    <row r="9" spans="1:21" ht="7.5" customHeight="1">
      <c r="A9" s="84"/>
      <c r="B9" s="84"/>
      <c r="C9" s="84"/>
      <c r="D9" s="85"/>
      <c r="E9" s="76"/>
      <c r="F9" s="76"/>
      <c r="G9" s="76"/>
      <c r="H9" s="76"/>
      <c r="I9" s="76"/>
      <c r="J9" s="76"/>
      <c r="K9" s="76"/>
      <c r="L9" s="76"/>
      <c r="M9" s="76"/>
      <c r="N9" s="81" t="s">
        <v>94</v>
      </c>
      <c r="O9" s="359" t="s">
        <v>55</v>
      </c>
      <c r="P9" s="76"/>
      <c r="Q9" s="76"/>
      <c r="R9" s="76"/>
      <c r="S9" s="76"/>
      <c r="T9" s="76"/>
      <c r="U9" s="76"/>
    </row>
    <row r="10" spans="1:21" ht="15">
      <c r="A10" s="1" t="s">
        <v>16</v>
      </c>
      <c r="B10" s="1"/>
      <c r="C10" s="1"/>
      <c r="D10" s="1"/>
      <c r="E10" s="86"/>
      <c r="F10" s="87"/>
      <c r="G10" s="87"/>
      <c r="H10" s="87"/>
      <c r="I10" s="87"/>
      <c r="J10" s="87"/>
      <c r="K10" s="87"/>
      <c r="L10" s="87"/>
      <c r="M10" s="79"/>
      <c r="N10" s="79"/>
      <c r="O10" s="79"/>
      <c r="P10" s="79"/>
      <c r="Q10" s="79"/>
      <c r="R10" s="79"/>
      <c r="S10" s="79"/>
      <c r="T10" s="88" t="s">
        <v>34</v>
      </c>
      <c r="U10" s="89"/>
    </row>
    <row r="11" spans="1:21" ht="7.5" customHeight="1">
      <c r="A11" s="74"/>
      <c r="B11" s="74"/>
      <c r="C11" s="74"/>
      <c r="D11" s="90" t="s">
        <v>32</v>
      </c>
      <c r="E11" s="91">
        <v>44197</v>
      </c>
      <c r="F11" s="90" t="s">
        <v>33</v>
      </c>
      <c r="G11" s="91">
        <v>45291</v>
      </c>
      <c r="H11" s="87"/>
      <c r="I11" s="87"/>
      <c r="J11" s="87"/>
      <c r="K11" s="87"/>
      <c r="L11" s="87"/>
      <c r="M11" s="79"/>
      <c r="N11" s="79"/>
      <c r="O11" s="79"/>
      <c r="P11" s="79"/>
      <c r="Q11" s="79"/>
      <c r="R11" s="79"/>
      <c r="S11" s="79"/>
      <c r="T11" s="79"/>
      <c r="U11" s="79"/>
    </row>
    <row r="12" spans="1:21" ht="15">
      <c r="A12" s="1" t="s">
        <v>42</v>
      </c>
      <c r="B12" s="1"/>
      <c r="C12" s="1"/>
      <c r="D12" s="1"/>
      <c r="E12" s="92"/>
      <c r="F12" s="88" t="s">
        <v>5</v>
      </c>
      <c r="G12" s="93"/>
      <c r="H12" s="94"/>
      <c r="I12" s="94"/>
      <c r="J12" s="94"/>
      <c r="K12" s="94"/>
      <c r="L12" s="428" t="s">
        <v>40</v>
      </c>
      <c r="M12" s="428"/>
      <c r="N12" s="428"/>
      <c r="O12" s="428"/>
      <c r="P12" s="428"/>
      <c r="Q12" s="428"/>
      <c r="R12" s="428"/>
      <c r="S12" s="428"/>
      <c r="T12" s="428"/>
      <c r="U12" s="74"/>
    </row>
    <row r="13" spans="1:21" ht="15.75" customHeight="1">
      <c r="A13" s="1" t="s">
        <v>10</v>
      </c>
      <c r="B13" s="1"/>
      <c r="C13" s="1"/>
      <c r="D13" s="1"/>
      <c r="E13" s="2" t="s">
        <v>106</v>
      </c>
      <c r="F13" s="2"/>
      <c r="G13" s="91">
        <f>EOMONTH(G12,2)</f>
        <v>91</v>
      </c>
      <c r="H13" s="95"/>
      <c r="I13" s="95"/>
      <c r="J13" s="95"/>
      <c r="K13" s="95"/>
      <c r="L13" s="428"/>
      <c r="M13" s="428"/>
      <c r="N13" s="428"/>
      <c r="O13" s="428"/>
      <c r="P13" s="428"/>
      <c r="Q13" s="428"/>
      <c r="R13" s="428"/>
      <c r="S13" s="428"/>
      <c r="T13" s="428"/>
      <c r="U13" s="86"/>
    </row>
    <row r="14" spans="1:21" ht="15">
      <c r="A14" s="1" t="s">
        <v>31</v>
      </c>
      <c r="B14" s="1"/>
      <c r="C14" s="1"/>
      <c r="D14" s="1"/>
      <c r="E14" s="96"/>
      <c r="F14" s="97" t="str">
        <f>IF(AND(E14&gt;G13,E15&lt;&gt;"Ja"),"&lt;== Eingabe bzw. Eingabe zum Ende des Durchführungszeitraumes überprüfen und/oder SFG informieren!!",IF(ISNUMBER(SEARCH("Zwi*",E13)),"(gemäß Zeitplan im Förderungsvertrag bzw. Nachträgen)","(gemäß Förderungsvertrag bzw. Nachträgen)"))</f>
        <v>(gemäß Zeitplan im Förderungsvertrag bzw. Nachträgen)</v>
      </c>
      <c r="G14" s="74"/>
      <c r="H14" s="76"/>
      <c r="I14" s="76"/>
      <c r="J14" s="76"/>
      <c r="K14" s="76"/>
      <c r="L14" s="74"/>
      <c r="M14" s="62"/>
      <c r="N14" s="62"/>
      <c r="O14" s="62"/>
      <c r="P14" s="62"/>
      <c r="Q14" s="62"/>
      <c r="R14" s="62"/>
      <c r="S14" s="62"/>
      <c r="T14" s="62" t="str">
        <f>IF(F15&lt;&gt;"","","Prinzipiell anrechenbare Kosten aktivierungspflichtig:")</f>
        <v>Prinzipiell anrechenbare Kosten aktivierungspflichtig:</v>
      </c>
      <c r="U14" s="80" t="s">
        <v>13</v>
      </c>
    </row>
    <row r="15" spans="1:21" ht="15.75" customHeight="1">
      <c r="A15" s="1" t="str">
        <f>IF(E14&gt;G13,"Zustimmung SFG dazu vorhanden:","")</f>
        <v/>
      </c>
      <c r="B15" s="1"/>
      <c r="C15" s="1"/>
      <c r="D15" s="1"/>
      <c r="E15" s="98"/>
      <c r="F15" s="99" t="str">
        <f>IF(AND(A15&lt;&gt;"",E15&lt;&gt;"Ja"),"&lt;== Hier 'Ja' eintragen wenn einer vom ursprünglichen Plan abweichenden Abgabe der Unterlagen zugestimmt wurde!!","")</f>
        <v/>
      </c>
      <c r="G15" s="68"/>
      <c r="H15" s="68"/>
      <c r="I15" s="68"/>
      <c r="J15" s="68"/>
      <c r="K15" s="68"/>
      <c r="L15" s="68"/>
      <c r="M15" s="61"/>
      <c r="N15" s="61"/>
      <c r="O15" s="61"/>
      <c r="P15" s="61"/>
      <c r="Q15" s="61"/>
      <c r="R15" s="61"/>
      <c r="S15" s="61"/>
      <c r="T15" s="61"/>
      <c r="U15" s="61"/>
    </row>
    <row r="16" spans="1:21" ht="7.5" customHeight="1" thickBot="1">
      <c r="A16" s="64"/>
      <c r="B16" s="64"/>
      <c r="C16" s="64"/>
      <c r="D16" s="64"/>
      <c r="E16" s="100"/>
      <c r="F16" s="99"/>
      <c r="G16" s="68"/>
      <c r="H16" s="68"/>
      <c r="I16" s="68"/>
      <c r="J16" s="68"/>
      <c r="K16" s="68"/>
      <c r="L16" s="68"/>
      <c r="M16" s="61"/>
      <c r="N16" s="61"/>
      <c r="O16" s="61"/>
      <c r="P16" s="61"/>
      <c r="Q16" s="61"/>
      <c r="R16" s="61"/>
      <c r="S16" s="61"/>
      <c r="T16" s="61"/>
      <c r="U16" s="61"/>
    </row>
    <row r="17" spans="1:21" ht="32.25" customHeight="1" thickBot="1">
      <c r="A17" s="63"/>
      <c r="B17" s="85"/>
      <c r="C17" s="85"/>
      <c r="D17" s="85"/>
      <c r="E17" s="85"/>
      <c r="F17" s="101"/>
      <c r="G17" s="102"/>
      <c r="H17" s="102"/>
      <c r="I17" s="103"/>
      <c r="J17" s="12" t="s">
        <v>18</v>
      </c>
      <c r="K17" s="11"/>
      <c r="L17" s="418" t="s">
        <v>17</v>
      </c>
      <c r="M17" s="419"/>
      <c r="N17" s="104" t="s">
        <v>19</v>
      </c>
      <c r="O17" s="105" t="s">
        <v>20</v>
      </c>
      <c r="P17" s="106"/>
      <c r="Q17" s="429" t="s">
        <v>107</v>
      </c>
      <c r="R17" s="429"/>
      <c r="S17" s="429"/>
      <c r="T17" s="429"/>
      <c r="U17" s="429"/>
    </row>
    <row r="18" spans="1:21" ht="18" customHeight="1">
      <c r="A18" s="107"/>
      <c r="B18" s="409" t="str">
        <f>IF(L24&gt;0,"","Tabellenblätter 'Kostenart X' sind analog 
zur Kostenaufstellung umzubenennen!!")</f>
        <v>Tabellenblätter 'Kostenart X' sind analog 
zur Kostenaufstellung umzubenennen!!</v>
      </c>
      <c r="C18" s="409"/>
      <c r="D18" s="409"/>
      <c r="E18" s="410"/>
      <c r="F18" s="415" t="str">
        <f>IF($L$24&gt;0,IF(L18*1&gt;0,IF(ISNUMBER(SEARCH("*art*",'Kostenart 1'!$C$11)),"Tabellenblatt noch passend umbenennen!!",'Kostenart 1'!$C$11),IF(ISNUMBER(SEARCH("*art*",'Kostenart 1'!$C$11)),"...","Nachweis in '"&amp;'Kostenart 1'!$C$11&amp;"' fehlt noch!!")),'Kostenart 1'!$C$11)</f>
        <v>Kostenart 1</v>
      </c>
      <c r="G18" s="416"/>
      <c r="H18" s="416"/>
      <c r="I18" s="417"/>
      <c r="J18" s="10">
        <v>0</v>
      </c>
      <c r="K18" s="9"/>
      <c r="L18" s="10">
        <f>+IF(ISTEXT('Kostenart 1'!X16),0,'Kostenart 1'!X16)</f>
        <v>0</v>
      </c>
      <c r="M18" s="9"/>
      <c r="N18" s="108">
        <f>+IF(ISTEXT('Kostenart 1'!Y16),0,'Kostenart 1'!Y16)</f>
        <v>0</v>
      </c>
      <c r="O18" s="108">
        <f>+IF(ISTEXT('Kostenart 1'!AA16),0,'Kostenart 1'!AA16)</f>
        <v>0</v>
      </c>
      <c r="P18" s="109"/>
      <c r="Q18" s="429"/>
      <c r="R18" s="429"/>
      <c r="S18" s="429"/>
      <c r="T18" s="429"/>
      <c r="U18" s="429"/>
    </row>
    <row r="19" spans="1:21" ht="18" customHeight="1">
      <c r="A19" s="85"/>
      <c r="B19" s="409"/>
      <c r="C19" s="409"/>
      <c r="D19" s="409"/>
      <c r="E19" s="410"/>
      <c r="F19" s="401" t="str">
        <f>IF($L$24&gt;0,IF(L19*1&gt;0,IF(ISNUMBER(SEARCH("*art*",'Kostenart 2'!$C$11)),"Tabellenblatt noch passend umbenennen!!",'Kostenart 2'!$C$11),IF(ISNUMBER(SEARCH("*art*",'Kostenart 2'!$C$11)),"...","Nachweis in '"&amp;'Kostenart 2'!$C$11&amp;"' fehlt noch!!")),'Kostenart 2'!$C$11)</f>
        <v>Kostenart 2</v>
      </c>
      <c r="G19" s="402"/>
      <c r="H19" s="402"/>
      <c r="I19" s="403"/>
      <c r="J19" s="8">
        <v>0</v>
      </c>
      <c r="K19" s="7"/>
      <c r="L19" s="8">
        <f>+IF(ISTEXT('Kostenart 2'!X16),0,'Kostenart 2'!X16)</f>
        <v>0</v>
      </c>
      <c r="M19" s="7"/>
      <c r="N19" s="110">
        <f>+IF(ISTEXT('Kostenart 2'!Y16),0,'Kostenart 2'!Y16)</f>
        <v>0</v>
      </c>
      <c r="O19" s="110">
        <f>+IF(ISTEXT('Kostenart 2'!AA16),0,'Kostenart 2'!AA16)</f>
        <v>0</v>
      </c>
      <c r="P19" s="109"/>
      <c r="Q19" s="111"/>
      <c r="R19" s="112"/>
      <c r="S19" s="112"/>
      <c r="T19" s="62" t="s">
        <v>111</v>
      </c>
      <c r="U19" s="80" t="s">
        <v>37</v>
      </c>
    </row>
    <row r="20" spans="1:21" ht="18" customHeight="1">
      <c r="A20" s="85"/>
      <c r="B20" s="85"/>
      <c r="C20" s="85"/>
      <c r="D20" s="85"/>
      <c r="E20" s="85"/>
      <c r="F20" s="401" t="str">
        <f>IF($L$24&gt;0,IF(L20*1&gt;0,IF(ISNUMBER(SEARCH("*art*",'Kostenart 3'!$C$11)),"Tabellenblatt noch passend umbenennen!!",'Kostenart 3'!$C$11),IF(ISNUMBER(SEARCH("*art*",'Kostenart 3'!$C$11)),"...","Nachweis in '"&amp;'Kostenart 3'!$C$11&amp;"' fehlt noch!!")),'Kostenart 3'!$C$11)</f>
        <v>Kostenart 3</v>
      </c>
      <c r="G20" s="402"/>
      <c r="H20" s="402"/>
      <c r="I20" s="403"/>
      <c r="J20" s="8">
        <v>0</v>
      </c>
      <c r="K20" s="7"/>
      <c r="L20" s="8">
        <f>+IF(ISTEXT('Kostenart 3'!X16),0,'Kostenart 3'!X16)</f>
        <v>0</v>
      </c>
      <c r="M20" s="7"/>
      <c r="N20" s="110">
        <f>+IF(ISTEXT('Kostenart 3'!Y16),0,'Kostenart 3'!Y16)</f>
        <v>0</v>
      </c>
      <c r="O20" s="110">
        <f>+IF(ISTEXT('Kostenart 3'!AA16),0,'Kostenart 3'!AA16)</f>
        <v>0</v>
      </c>
      <c r="P20" s="109"/>
      <c r="Q20" s="111"/>
      <c r="R20" s="111"/>
      <c r="S20" s="111"/>
      <c r="T20" s="62" t="str">
        <f>IF(U19="Ja","Vertraglich festgelegter Satz für Gemeinkostenzuschlag:","")</f>
        <v/>
      </c>
      <c r="U20" s="113" t="s">
        <v>57</v>
      </c>
    </row>
    <row r="21" spans="1:21" ht="18" customHeight="1">
      <c r="A21" s="85"/>
      <c r="B21" s="409" t="str">
        <f>IF(L24&gt;0,"","Sollten gewisse Tabellenblätter nicht benötigt werden, einfach 'Kostenart X' stehenlassen!!")</f>
        <v>Sollten gewisse Tabellenblätter nicht benötigt werden, einfach 'Kostenart X' stehenlassen!!</v>
      </c>
      <c r="C21" s="409"/>
      <c r="D21" s="409"/>
      <c r="E21" s="410"/>
      <c r="F21" s="401" t="str">
        <f>IF($L$24&gt;0,IF(L21*1&gt;0,IF(ISNUMBER(SEARCH("*art*",'Kostenart 4'!$C$11)),"Tabellenblatt noch passend umbenennen!!",'Kostenart 4'!$C$11),IF(ISNUMBER(SEARCH("*art*",'Kostenart 4'!$C$11)),"...","Nachweis in '"&amp;'Kostenart 4'!$C$11&amp;"' fehlt noch!!")),'Kostenart 4'!$C$11)</f>
        <v>Kostenart 4</v>
      </c>
      <c r="G21" s="402"/>
      <c r="H21" s="402"/>
      <c r="I21" s="403"/>
      <c r="J21" s="8">
        <v>0</v>
      </c>
      <c r="K21" s="7"/>
      <c r="L21" s="8">
        <f>+IF(ISTEXT('Kostenart 4'!X16),0,'Kostenart 4'!X16)</f>
        <v>0</v>
      </c>
      <c r="M21" s="7"/>
      <c r="N21" s="110">
        <f>+IF(ISTEXT('Kostenart 4'!Y16),0,'Kostenart 4'!Y16)</f>
        <v>0</v>
      </c>
      <c r="O21" s="110">
        <f>+IF(ISTEXT('Kostenart 4'!AA16),0,'Kostenart 4'!AA16)</f>
        <v>0</v>
      </c>
      <c r="P21" s="109"/>
      <c r="Q21" s="85"/>
      <c r="R21" s="85"/>
      <c r="S21" s="85"/>
      <c r="T21" s="85"/>
      <c r="U21" s="73"/>
    </row>
    <row r="22" spans="1:21" ht="18" customHeight="1">
      <c r="A22" s="85"/>
      <c r="B22" s="409"/>
      <c r="C22" s="409"/>
      <c r="D22" s="409"/>
      <c r="E22" s="410"/>
      <c r="F22" s="401" t="str">
        <f>IF($L$24&gt;0,IF(L22*1&gt;0,IF(ISNUMBER(SEARCH("*art*",'Kostenart 5'!$C$11)),"Tabellenblatt noch passend umbenennen!!",'Kostenart 5'!$C$11),IF(ISNUMBER(SEARCH("*art*",'Kostenart 5'!$C$11)),"...","Nachweis in '"&amp;'Kostenart 5'!$C$11&amp;"' fehlt noch!!")),"...")</f>
        <v>...</v>
      </c>
      <c r="G22" s="402"/>
      <c r="H22" s="402"/>
      <c r="I22" s="403"/>
      <c r="J22" s="8">
        <v>0</v>
      </c>
      <c r="K22" s="7"/>
      <c r="L22" s="8">
        <f>+IF(ISTEXT('Kostenart 5'!X16),0,'Kostenart 5'!X16)</f>
        <v>0</v>
      </c>
      <c r="M22" s="7"/>
      <c r="N22" s="110">
        <f>+IF(ISTEXT('Kostenart 5'!Y16),0,'Kostenart 5'!Y16)</f>
        <v>0</v>
      </c>
      <c r="O22" s="110">
        <f>+IF(ISTEXT('Kostenart 5'!AA16),0,'Kostenart 5'!AA16)</f>
        <v>0</v>
      </c>
      <c r="P22" s="109"/>
      <c r="Q22" s="85"/>
      <c r="R22" s="85"/>
      <c r="S22" s="85"/>
      <c r="T22" s="85"/>
      <c r="U22" s="73"/>
    </row>
    <row r="23" spans="1:21" ht="18" customHeight="1" thickBot="1">
      <c r="A23" s="85"/>
      <c r="B23" s="85"/>
      <c r="C23" s="85"/>
      <c r="D23" s="85"/>
      <c r="E23" s="85"/>
      <c r="F23" s="404" t="str">
        <f>IF($L$24&gt;0,IF(L23*1&gt;0,IF(ISNUMBER(SEARCH("*art*",'Kostenart 6'!$C$11)),"Tabellenblatt noch passend umbenennen!!",'Kostenart 6'!$C$11),IF(ISNUMBER(SEARCH("*art*",'Kostenart 6'!$C$11)),"...","Nachweis in '"&amp;'Kostenart 6'!$C$11&amp;"' fehlt noch!!")),"...")</f>
        <v>...</v>
      </c>
      <c r="G23" s="405"/>
      <c r="H23" s="405"/>
      <c r="I23" s="406"/>
      <c r="J23" s="407">
        <v>0</v>
      </c>
      <c r="K23" s="408"/>
      <c r="L23" s="407">
        <f>+IF(ISTEXT('Kostenart 6'!X16),0,'Kostenart 6'!X16)</f>
        <v>0</v>
      </c>
      <c r="M23" s="408"/>
      <c r="N23" s="114">
        <f>+IF(ISTEXT('Kostenart 6'!Y16),0,'Kostenart 6'!Y16)</f>
        <v>0</v>
      </c>
      <c r="O23" s="114">
        <f>+IF(ISTEXT('Kostenart 6'!AA16),0,'Kostenart 6'!AA16)</f>
        <v>0</v>
      </c>
      <c r="P23" s="109"/>
      <c r="Q23" s="85"/>
      <c r="R23" s="85"/>
      <c r="S23" s="85"/>
      <c r="T23" s="85"/>
      <c r="U23" s="73"/>
    </row>
    <row r="24" spans="1:21" ht="18" customHeight="1" thickBot="1">
      <c r="A24" s="115" t="str">
        <f>IF(ISNUMBER(SEARCH("fehlt",A26)),"Eingaben zum Durchführungszeitraum überprüfen!!","")</f>
        <v>Eingaben zum Durchführungszeitraum überprüfen!!</v>
      </c>
      <c r="B24" s="85"/>
      <c r="C24" s="85"/>
      <c r="D24" s="85"/>
      <c r="E24" s="85"/>
      <c r="F24" s="101" t="s">
        <v>114</v>
      </c>
      <c r="G24" s="116"/>
      <c r="H24" s="116"/>
      <c r="I24" s="117"/>
      <c r="J24" s="395">
        <f>SUM(J18:K23)</f>
        <v>0</v>
      </c>
      <c r="K24" s="396"/>
      <c r="L24" s="395">
        <f>SUM(L18:M23)</f>
        <v>0</v>
      </c>
      <c r="M24" s="396"/>
      <c r="N24" s="118">
        <f>SUM(N18:N23)</f>
        <v>0</v>
      </c>
      <c r="O24" s="118">
        <f>SUM(O18:O23)</f>
        <v>0</v>
      </c>
      <c r="P24" s="119"/>
      <c r="Q24" s="85"/>
      <c r="R24" s="85"/>
      <c r="S24" s="85"/>
      <c r="T24" s="85"/>
      <c r="U24" s="73"/>
    </row>
    <row r="25" spans="1:21" ht="15">
      <c r="A25" s="85"/>
      <c r="B25" s="85"/>
      <c r="C25" s="85"/>
      <c r="D25" s="85"/>
      <c r="E25" s="85"/>
      <c r="F25" s="85"/>
      <c r="G25" s="85"/>
      <c r="H25" s="85"/>
      <c r="I25" s="85"/>
      <c r="J25" s="85"/>
      <c r="K25" s="85"/>
      <c r="L25" s="85"/>
      <c r="M25" s="85"/>
      <c r="N25" s="85"/>
      <c r="O25" s="85"/>
      <c r="P25" s="85"/>
      <c r="Q25" s="85"/>
      <c r="R25" s="85"/>
      <c r="S25" s="85"/>
      <c r="T25" s="85"/>
      <c r="U25" s="85"/>
    </row>
    <row r="26" spans="1:21" ht="33" customHeight="1">
      <c r="A26" s="427" t="str">
        <f>"Folgende Tabelle dient zur Darstellung aller Förderungen, die das hiermit abgerechnete Projekt direkt betreffen bzw. zur Auflistung aller parallelen Förderungen, die während des gesamten Durchführungszeitraumes ("&amp;TEXT(IF(E12=""," - Eingabe fehlt! - ",E12),"TT.MM.JJJJ")&amp;" bis "&amp;TEXT(IF(G12=""," - Eingabe fehlt! - ",G12),"TT.MM.JJJJ")&amp;") beantragt, genehmigt, zugesagt oder ausbezahlt wurden bzw. für die eine Antragsstellung noch geplant ist:"</f>
        <v>Folgende Tabelle dient zur Darstellung aller Förderungen, die das hiermit abgerechnete Projekt direkt betreffen bzw. zur Auflistung aller parallelen Förderungen, die während des gesamten Durchführungszeitraumes ( - Eingabe fehlt! -  bis  - Eingabe fehlt! - ) beantragt, genehmigt, zugesagt oder ausbezahlt wurden bzw. für die eine Antragsstellung noch geplant ist:</v>
      </c>
      <c r="B26" s="427"/>
      <c r="C26" s="427"/>
      <c r="D26" s="427"/>
      <c r="E26" s="427"/>
      <c r="F26" s="427"/>
      <c r="G26" s="427"/>
      <c r="H26" s="427"/>
      <c r="I26" s="427"/>
      <c r="J26" s="427"/>
      <c r="K26" s="427"/>
      <c r="L26" s="427"/>
      <c r="M26" s="427"/>
      <c r="N26" s="427"/>
      <c r="O26" s="427"/>
      <c r="P26" s="427"/>
      <c r="Q26" s="427"/>
      <c r="R26" s="427"/>
      <c r="S26" s="427"/>
      <c r="T26" s="427"/>
      <c r="U26" s="427"/>
    </row>
    <row r="27" spans="1:21" ht="7.5" customHeight="1">
      <c r="A27" s="120"/>
      <c r="B27" s="121"/>
      <c r="C27" s="65"/>
      <c r="D27" s="66"/>
      <c r="E27" s="66"/>
      <c r="F27" s="121"/>
      <c r="G27" s="122"/>
      <c r="H27" s="122"/>
      <c r="I27" s="122"/>
      <c r="J27" s="122"/>
      <c r="K27" s="122"/>
      <c r="L27" s="66"/>
      <c r="M27" s="123"/>
      <c r="N27" s="123"/>
      <c r="O27" s="123"/>
      <c r="P27" s="123"/>
      <c r="Q27" s="123"/>
      <c r="R27" s="121"/>
      <c r="S27" s="121"/>
      <c r="T27" s="121"/>
      <c r="U27" s="121"/>
    </row>
    <row r="28" spans="1:22" s="41" customFormat="1" ht="31.5" customHeight="1">
      <c r="A28" s="124"/>
      <c r="B28" s="397" t="s">
        <v>60</v>
      </c>
      <c r="C28" s="398"/>
      <c r="D28" s="398"/>
      <c r="E28" s="398"/>
      <c r="F28" s="399"/>
      <c r="G28" s="397" t="s">
        <v>8</v>
      </c>
      <c r="H28" s="398"/>
      <c r="I28" s="398"/>
      <c r="J28" s="125"/>
      <c r="K28" s="126"/>
      <c r="L28" s="397" t="s">
        <v>9</v>
      </c>
      <c r="M28" s="398"/>
      <c r="N28" s="125"/>
      <c r="O28" s="126"/>
      <c r="P28" s="127" t="s">
        <v>44</v>
      </c>
      <c r="Q28" s="128" t="s">
        <v>25</v>
      </c>
      <c r="R28" s="14" t="s">
        <v>12</v>
      </c>
      <c r="S28" s="13"/>
      <c r="T28" s="124" t="s">
        <v>11</v>
      </c>
      <c r="U28" s="129" t="s">
        <v>15</v>
      </c>
      <c r="V28" s="42"/>
    </row>
    <row r="29" spans="1:22" s="41" customFormat="1" ht="15.75">
      <c r="A29" s="130">
        <v>1</v>
      </c>
      <c r="B29" s="5"/>
      <c r="C29" s="4"/>
      <c r="D29" s="4"/>
      <c r="E29" s="4"/>
      <c r="F29" s="3"/>
      <c r="G29" s="393"/>
      <c r="H29" s="394"/>
      <c r="I29" s="394"/>
      <c r="J29" s="131"/>
      <c r="K29" s="131"/>
      <c r="L29" s="391"/>
      <c r="M29" s="392"/>
      <c r="N29" s="132"/>
      <c r="O29" s="133"/>
      <c r="P29" s="134"/>
      <c r="Q29" s="135"/>
      <c r="R29" s="420"/>
      <c r="S29" s="421"/>
      <c r="T29" s="136"/>
      <c r="U29" s="137"/>
      <c r="V29" s="42"/>
    </row>
    <row r="30" spans="1:22" s="41" customFormat="1" ht="15.75" customHeight="1">
      <c r="A30" s="130">
        <v>2</v>
      </c>
      <c r="B30" s="5"/>
      <c r="C30" s="4"/>
      <c r="D30" s="4"/>
      <c r="E30" s="4"/>
      <c r="F30" s="3"/>
      <c r="G30" s="393"/>
      <c r="H30" s="394"/>
      <c r="I30" s="394"/>
      <c r="J30" s="138"/>
      <c r="K30" s="138"/>
      <c r="L30" s="391"/>
      <c r="M30" s="392"/>
      <c r="N30" s="132"/>
      <c r="O30" s="132"/>
      <c r="P30" s="134"/>
      <c r="Q30" s="135"/>
      <c r="R30" s="420"/>
      <c r="S30" s="421"/>
      <c r="T30" s="136"/>
      <c r="U30" s="139"/>
      <c r="V30" s="42"/>
    </row>
    <row r="31" spans="1:22" s="41" customFormat="1" ht="15.75" customHeight="1">
      <c r="A31" s="130">
        <v>3</v>
      </c>
      <c r="B31" s="5"/>
      <c r="C31" s="4"/>
      <c r="D31" s="4"/>
      <c r="E31" s="4"/>
      <c r="F31" s="3"/>
      <c r="G31" s="393"/>
      <c r="H31" s="394"/>
      <c r="I31" s="394"/>
      <c r="J31" s="138"/>
      <c r="K31" s="138"/>
      <c r="L31" s="391"/>
      <c r="M31" s="392"/>
      <c r="N31" s="132"/>
      <c r="O31" s="132"/>
      <c r="P31" s="134"/>
      <c r="Q31" s="135"/>
      <c r="R31" s="420"/>
      <c r="S31" s="421"/>
      <c r="T31" s="136"/>
      <c r="U31" s="139"/>
      <c r="V31" s="42"/>
    </row>
    <row r="32" spans="1:22" s="41" customFormat="1" ht="15.75" customHeight="1">
      <c r="A32" s="130">
        <v>4</v>
      </c>
      <c r="B32" s="5"/>
      <c r="C32" s="4"/>
      <c r="D32" s="4"/>
      <c r="E32" s="4"/>
      <c r="F32" s="3"/>
      <c r="G32" s="393"/>
      <c r="H32" s="394"/>
      <c r="I32" s="394"/>
      <c r="J32" s="138"/>
      <c r="K32" s="138"/>
      <c r="L32" s="391"/>
      <c r="M32" s="392"/>
      <c r="N32" s="132"/>
      <c r="O32" s="132"/>
      <c r="P32" s="134"/>
      <c r="Q32" s="135"/>
      <c r="R32" s="420"/>
      <c r="S32" s="421"/>
      <c r="T32" s="136"/>
      <c r="U32" s="139"/>
      <c r="V32" s="42"/>
    </row>
    <row r="33" spans="1:22" s="41" customFormat="1" ht="15.75" customHeight="1">
      <c r="A33" s="130">
        <v>5</v>
      </c>
      <c r="B33" s="5"/>
      <c r="C33" s="4"/>
      <c r="D33" s="4"/>
      <c r="E33" s="4"/>
      <c r="F33" s="3"/>
      <c r="G33" s="393"/>
      <c r="H33" s="394"/>
      <c r="I33" s="394"/>
      <c r="J33" s="138"/>
      <c r="K33" s="138"/>
      <c r="L33" s="391"/>
      <c r="M33" s="392"/>
      <c r="N33" s="132"/>
      <c r="O33" s="132"/>
      <c r="P33" s="134"/>
      <c r="Q33" s="135"/>
      <c r="R33" s="420"/>
      <c r="S33" s="421"/>
      <c r="T33" s="136"/>
      <c r="U33" s="139"/>
      <c r="V33" s="42"/>
    </row>
    <row r="34" spans="1:22" s="41" customFormat="1" ht="15.75" customHeight="1">
      <c r="A34" s="130">
        <v>6</v>
      </c>
      <c r="B34" s="5"/>
      <c r="C34" s="4"/>
      <c r="D34" s="4"/>
      <c r="E34" s="4"/>
      <c r="F34" s="3"/>
      <c r="G34" s="393"/>
      <c r="H34" s="394"/>
      <c r="I34" s="394"/>
      <c r="J34" s="138"/>
      <c r="K34" s="138"/>
      <c r="L34" s="391"/>
      <c r="M34" s="392"/>
      <c r="N34" s="132"/>
      <c r="O34" s="132"/>
      <c r="P34" s="134"/>
      <c r="Q34" s="135"/>
      <c r="R34" s="420"/>
      <c r="S34" s="421"/>
      <c r="T34" s="136"/>
      <c r="U34" s="139"/>
      <c r="V34" s="42"/>
    </row>
    <row r="35" spans="1:22" s="41" customFormat="1" ht="15.75" customHeight="1">
      <c r="A35" s="130">
        <v>7</v>
      </c>
      <c r="B35" s="5"/>
      <c r="C35" s="4"/>
      <c r="D35" s="4"/>
      <c r="E35" s="4"/>
      <c r="F35" s="3"/>
      <c r="G35" s="393"/>
      <c r="H35" s="394"/>
      <c r="I35" s="394"/>
      <c r="J35" s="138"/>
      <c r="K35" s="138"/>
      <c r="L35" s="391"/>
      <c r="M35" s="392"/>
      <c r="N35" s="132"/>
      <c r="O35" s="132"/>
      <c r="P35" s="134"/>
      <c r="Q35" s="135"/>
      <c r="R35" s="420"/>
      <c r="S35" s="421"/>
      <c r="T35" s="136"/>
      <c r="U35" s="139"/>
      <c r="V35" s="42"/>
    </row>
    <row r="36" spans="1:22" s="41" customFormat="1" ht="15.75" customHeight="1">
      <c r="A36" s="130">
        <v>8</v>
      </c>
      <c r="B36" s="5"/>
      <c r="C36" s="4"/>
      <c r="D36" s="4"/>
      <c r="E36" s="4"/>
      <c r="F36" s="3"/>
      <c r="G36" s="393"/>
      <c r="H36" s="394"/>
      <c r="I36" s="394"/>
      <c r="J36" s="138"/>
      <c r="K36" s="138"/>
      <c r="L36" s="391"/>
      <c r="M36" s="392"/>
      <c r="N36" s="132"/>
      <c r="O36" s="132"/>
      <c r="P36" s="134"/>
      <c r="Q36" s="135"/>
      <c r="R36" s="425"/>
      <c r="S36" s="425"/>
      <c r="T36" s="136"/>
      <c r="U36" s="139"/>
      <c r="V36" s="42"/>
    </row>
    <row r="37" spans="1:22" s="41" customFormat="1" ht="15.75" customHeight="1">
      <c r="A37" s="130">
        <v>9</v>
      </c>
      <c r="B37" s="5"/>
      <c r="C37" s="4"/>
      <c r="D37" s="4"/>
      <c r="E37" s="4"/>
      <c r="F37" s="3"/>
      <c r="G37" s="393"/>
      <c r="H37" s="394"/>
      <c r="I37" s="394"/>
      <c r="J37" s="138"/>
      <c r="K37" s="138"/>
      <c r="L37" s="391"/>
      <c r="M37" s="392"/>
      <c r="N37" s="132"/>
      <c r="O37" s="132"/>
      <c r="P37" s="134"/>
      <c r="Q37" s="135"/>
      <c r="R37" s="425"/>
      <c r="S37" s="425"/>
      <c r="T37" s="136"/>
      <c r="U37" s="140"/>
      <c r="V37" s="42"/>
    </row>
    <row r="38" spans="1:22" s="41" customFormat="1" ht="15.75" customHeight="1">
      <c r="A38" s="141"/>
      <c r="B38" s="141"/>
      <c r="C38" s="141"/>
      <c r="D38" s="141"/>
      <c r="E38" s="141"/>
      <c r="F38" s="141"/>
      <c r="G38" s="141"/>
      <c r="H38" s="141"/>
      <c r="I38" s="141"/>
      <c r="J38" s="141"/>
      <c r="K38" s="141"/>
      <c r="L38" s="141"/>
      <c r="M38" s="141"/>
      <c r="N38" s="142"/>
      <c r="O38" s="142"/>
      <c r="P38" s="142"/>
      <c r="Q38" s="141"/>
      <c r="R38" s="424">
        <f>SUBTOTAL(9,R29:S37)</f>
        <v>0</v>
      </c>
      <c r="S38" s="424"/>
      <c r="T38" s="143" t="s">
        <v>26</v>
      </c>
      <c r="U38" s="144"/>
      <c r="V38" s="42"/>
    </row>
    <row r="39" spans="1:21" ht="12.75">
      <c r="A39" s="400"/>
      <c r="B39" s="400"/>
      <c r="C39" s="400"/>
      <c r="D39" s="400"/>
      <c r="E39" s="400"/>
      <c r="F39" s="400"/>
      <c r="G39" s="400"/>
      <c r="H39" s="400"/>
      <c r="I39" s="400"/>
      <c r="J39" s="400"/>
      <c r="K39" s="400"/>
      <c r="L39" s="400"/>
      <c r="M39" s="400"/>
      <c r="N39" s="400"/>
      <c r="O39" s="400"/>
      <c r="P39" s="400"/>
      <c r="Q39" s="400"/>
      <c r="R39" s="400"/>
      <c r="S39" s="400"/>
      <c r="T39" s="400"/>
      <c r="U39" s="73"/>
    </row>
    <row r="40" spans="1:21" ht="15.75" customHeight="1">
      <c r="A40" s="145" t="s">
        <v>36</v>
      </c>
      <c r="B40" s="145"/>
      <c r="C40" s="145"/>
      <c r="D40" s="145"/>
      <c r="E40" s="145"/>
      <c r="F40" s="145"/>
      <c r="G40" s="145"/>
      <c r="H40" s="145"/>
      <c r="I40" s="145"/>
      <c r="J40" s="145"/>
      <c r="K40" s="145"/>
      <c r="L40" s="145"/>
      <c r="M40" s="123"/>
      <c r="N40" s="123"/>
      <c r="O40" s="123"/>
      <c r="P40" s="123"/>
      <c r="Q40" s="123"/>
      <c r="R40" s="121"/>
      <c r="S40" s="121"/>
      <c r="T40" s="121"/>
      <c r="U40" s="73"/>
    </row>
    <row r="41" spans="1:21" ht="15.75" customHeight="1">
      <c r="A41" s="146" t="s">
        <v>35</v>
      </c>
      <c r="B41" s="121"/>
      <c r="C41" s="65"/>
      <c r="D41" s="66"/>
      <c r="E41" s="66"/>
      <c r="F41" s="121"/>
      <c r="G41" s="122"/>
      <c r="H41" s="122"/>
      <c r="I41" s="122"/>
      <c r="J41" s="122"/>
      <c r="K41" s="122"/>
      <c r="L41" s="66"/>
      <c r="M41" s="123"/>
      <c r="N41" s="123"/>
      <c r="O41" s="123"/>
      <c r="P41" s="123"/>
      <c r="Q41" s="123"/>
      <c r="R41" s="121"/>
      <c r="S41" s="121"/>
      <c r="T41" s="121"/>
      <c r="U41" s="73"/>
    </row>
    <row r="42" spans="1:21" ht="32.25" customHeight="1">
      <c r="A42" s="124"/>
      <c r="B42" s="397" t="s">
        <v>61</v>
      </c>
      <c r="C42" s="398"/>
      <c r="D42" s="398"/>
      <c r="E42" s="398"/>
      <c r="F42" s="399"/>
      <c r="G42" s="397" t="s">
        <v>8</v>
      </c>
      <c r="H42" s="398"/>
      <c r="I42" s="398"/>
      <c r="J42" s="125"/>
      <c r="K42" s="126"/>
      <c r="L42" s="397" t="s">
        <v>9</v>
      </c>
      <c r="M42" s="398"/>
      <c r="N42" s="125"/>
      <c r="O42" s="126"/>
      <c r="P42" s="127" t="s">
        <v>44</v>
      </c>
      <c r="Q42" s="128" t="s">
        <v>25</v>
      </c>
      <c r="R42" s="14" t="s">
        <v>12</v>
      </c>
      <c r="S42" s="13"/>
      <c r="T42" s="124" t="s">
        <v>11</v>
      </c>
      <c r="U42" s="129" t="s">
        <v>15</v>
      </c>
    </row>
    <row r="43" spans="1:21" ht="15.75" customHeight="1">
      <c r="A43" s="130">
        <v>1</v>
      </c>
      <c r="B43" s="5"/>
      <c r="C43" s="4"/>
      <c r="D43" s="4"/>
      <c r="E43" s="4"/>
      <c r="F43" s="3"/>
      <c r="G43" s="393"/>
      <c r="H43" s="394"/>
      <c r="I43" s="394"/>
      <c r="J43" s="131"/>
      <c r="K43" s="131"/>
      <c r="L43" s="391"/>
      <c r="M43" s="392"/>
      <c r="N43" s="132"/>
      <c r="O43" s="133"/>
      <c r="P43" s="134"/>
      <c r="Q43" s="135"/>
      <c r="R43" s="420"/>
      <c r="S43" s="421"/>
      <c r="T43" s="136"/>
      <c r="U43" s="137"/>
    </row>
    <row r="44" spans="1:21" ht="15.75" customHeight="1">
      <c r="A44" s="130">
        <v>2</v>
      </c>
      <c r="B44" s="5"/>
      <c r="C44" s="4"/>
      <c r="D44" s="4"/>
      <c r="E44" s="4"/>
      <c r="F44" s="3"/>
      <c r="G44" s="393"/>
      <c r="H44" s="394"/>
      <c r="I44" s="394"/>
      <c r="J44" s="138"/>
      <c r="K44" s="138"/>
      <c r="L44" s="391"/>
      <c r="M44" s="392"/>
      <c r="N44" s="132"/>
      <c r="O44" s="132"/>
      <c r="P44" s="134"/>
      <c r="Q44" s="135"/>
      <c r="R44" s="420"/>
      <c r="S44" s="421"/>
      <c r="T44" s="136"/>
      <c r="U44" s="139"/>
    </row>
    <row r="45" spans="1:21" ht="15.75" customHeight="1">
      <c r="A45" s="141"/>
      <c r="B45" s="141"/>
      <c r="C45" s="141"/>
      <c r="D45" s="141"/>
      <c r="E45" s="141"/>
      <c r="F45" s="141"/>
      <c r="G45" s="141"/>
      <c r="H45" s="141"/>
      <c r="I45" s="141"/>
      <c r="J45" s="141"/>
      <c r="K45" s="141"/>
      <c r="L45" s="141"/>
      <c r="M45" s="141"/>
      <c r="N45" s="141"/>
      <c r="O45" s="141"/>
      <c r="P45" s="141"/>
      <c r="Q45" s="141"/>
      <c r="R45" s="424">
        <f>SUBTOTAL(9,R43:S44)</f>
        <v>0</v>
      </c>
      <c r="S45" s="424"/>
      <c r="T45" s="143" t="s">
        <v>41</v>
      </c>
      <c r="U45" s="144"/>
    </row>
    <row r="46" spans="1:21" ht="45" customHeight="1">
      <c r="A46" s="6" t="s">
        <v>46</v>
      </c>
      <c r="B46" s="6"/>
      <c r="C46" s="6"/>
      <c r="D46" s="6"/>
      <c r="E46" s="6"/>
      <c r="F46" s="6"/>
      <c r="G46" s="6"/>
      <c r="H46" s="6"/>
      <c r="I46" s="6"/>
      <c r="J46" s="6"/>
      <c r="K46" s="6"/>
      <c r="L46" s="6"/>
      <c r="M46" s="6"/>
      <c r="N46" s="6"/>
      <c r="O46" s="6"/>
      <c r="P46" s="6"/>
      <c r="Q46" s="6"/>
      <c r="R46" s="6"/>
      <c r="S46" s="6"/>
      <c r="T46" s="6"/>
      <c r="U46" s="6"/>
    </row>
    <row r="47" spans="1:21" ht="15.75" customHeight="1">
      <c r="A47" s="6" t="str">
        <f>IF(U14="Ja","Die steuerliche Vertretung (StB/WP) bestätigt mit der Unterschrift auf den Belegverzeichnissen die Aktivierung im Anlagevermögen für die einzelnen abgerechneten Belege entsprechend der Angaben je Belegverzeichnis-Zeile.","")</f>
        <v>Die steuerliche Vertretung (StB/WP) bestätigt mit der Unterschrift auf den Belegverzeichnissen die Aktivierung im Anlagevermögen für die einzelnen abgerechneten Belege entsprechend der Angaben je Belegverzeichnis-Zeile.</v>
      </c>
      <c r="B47" s="6"/>
      <c r="C47" s="6"/>
      <c r="D47" s="6"/>
      <c r="E47" s="6"/>
      <c r="F47" s="6"/>
      <c r="G47" s="6"/>
      <c r="H47" s="6"/>
      <c r="I47" s="6"/>
      <c r="J47" s="6"/>
      <c r="K47" s="6"/>
      <c r="L47" s="6"/>
      <c r="M47" s="6"/>
      <c r="N47" s="6"/>
      <c r="O47" s="6"/>
      <c r="P47" s="6"/>
      <c r="Q47" s="6"/>
      <c r="R47" s="6"/>
      <c r="S47" s="6"/>
      <c r="T47" s="6"/>
      <c r="U47" s="6"/>
    </row>
    <row r="48" spans="1:21" ht="15.75" customHeight="1">
      <c r="A48" s="141"/>
      <c r="B48" s="141"/>
      <c r="C48" s="141"/>
      <c r="D48" s="141"/>
      <c r="E48" s="141"/>
      <c r="F48" s="141"/>
      <c r="G48" s="141"/>
      <c r="H48" s="141"/>
      <c r="I48" s="141"/>
      <c r="J48" s="141"/>
      <c r="K48" s="141"/>
      <c r="L48" s="141"/>
      <c r="M48" s="141"/>
      <c r="N48" s="141"/>
      <c r="O48" s="141"/>
      <c r="P48" s="141"/>
      <c r="Q48" s="141"/>
      <c r="R48" s="141"/>
      <c r="S48" s="141"/>
      <c r="T48" s="141"/>
      <c r="U48" s="73"/>
    </row>
    <row r="49" spans="1:21" ht="15.75" customHeight="1">
      <c r="A49" s="141"/>
      <c r="B49" s="141"/>
      <c r="C49" s="141"/>
      <c r="D49" s="141"/>
      <c r="E49" s="141"/>
      <c r="F49" s="141"/>
      <c r="G49" s="141"/>
      <c r="H49" s="141"/>
      <c r="I49" s="141"/>
      <c r="J49" s="141"/>
      <c r="K49" s="141"/>
      <c r="L49" s="141"/>
      <c r="M49" s="141"/>
      <c r="N49" s="141"/>
      <c r="O49" s="141"/>
      <c r="P49" s="141"/>
      <c r="Q49" s="141"/>
      <c r="R49" s="141"/>
      <c r="S49" s="141"/>
      <c r="T49" s="141"/>
      <c r="U49" s="73"/>
    </row>
    <row r="50" spans="1:21" ht="15.75" customHeight="1">
      <c r="A50" s="141"/>
      <c r="B50" s="141"/>
      <c r="C50" s="141"/>
      <c r="D50" s="141"/>
      <c r="E50" s="141"/>
      <c r="F50" s="141"/>
      <c r="G50" s="141"/>
      <c r="H50" s="141"/>
      <c r="I50" s="141"/>
      <c r="J50" s="141"/>
      <c r="K50" s="141"/>
      <c r="L50" s="141"/>
      <c r="M50" s="141"/>
      <c r="N50" s="141"/>
      <c r="O50" s="141"/>
      <c r="P50" s="141"/>
      <c r="Q50" s="141"/>
      <c r="R50" s="141"/>
      <c r="S50" s="141"/>
      <c r="T50" s="141"/>
      <c r="U50" s="73"/>
    </row>
    <row r="51" spans="1:21" ht="15.75" customHeight="1">
      <c r="A51" s="141"/>
      <c r="B51" s="141"/>
      <c r="C51" s="141"/>
      <c r="D51" s="141"/>
      <c r="E51" s="141"/>
      <c r="F51" s="141"/>
      <c r="G51" s="141"/>
      <c r="H51" s="141"/>
      <c r="I51" s="141"/>
      <c r="J51" s="141"/>
      <c r="K51" s="141"/>
      <c r="L51" s="141"/>
      <c r="M51" s="141"/>
      <c r="N51" s="141"/>
      <c r="O51" s="141"/>
      <c r="P51" s="141"/>
      <c r="Q51" s="141"/>
      <c r="R51" s="141"/>
      <c r="S51" s="141"/>
      <c r="T51" s="141"/>
      <c r="U51" s="73"/>
    </row>
    <row r="52" spans="1:21" ht="15.75" customHeight="1">
      <c r="A52" s="141"/>
      <c r="B52" s="141"/>
      <c r="C52" s="141"/>
      <c r="D52" s="141"/>
      <c r="E52" s="141"/>
      <c r="F52" s="141"/>
      <c r="G52" s="141"/>
      <c r="H52" s="141"/>
      <c r="I52" s="141"/>
      <c r="J52" s="141"/>
      <c r="K52" s="141"/>
      <c r="L52" s="141"/>
      <c r="M52" s="141"/>
      <c r="N52" s="141"/>
      <c r="O52" s="141"/>
      <c r="P52" s="141"/>
      <c r="Q52" s="141"/>
      <c r="R52" s="141"/>
      <c r="S52" s="141"/>
      <c r="T52" s="141"/>
      <c r="U52" s="73"/>
    </row>
    <row r="53" spans="1:21" ht="15.75" customHeight="1">
      <c r="A53" s="141"/>
      <c r="B53" s="141"/>
      <c r="C53" s="141"/>
      <c r="D53" s="141"/>
      <c r="E53" s="141"/>
      <c r="F53" s="141"/>
      <c r="G53" s="141"/>
      <c r="H53" s="141"/>
      <c r="I53" s="141"/>
      <c r="J53" s="141"/>
      <c r="K53" s="141"/>
      <c r="L53" s="141"/>
      <c r="M53" s="141"/>
      <c r="N53" s="141"/>
      <c r="O53" s="141"/>
      <c r="P53" s="141"/>
      <c r="Q53" s="141"/>
      <c r="R53" s="141"/>
      <c r="S53" s="141"/>
      <c r="T53" s="141"/>
      <c r="U53" s="73"/>
    </row>
    <row r="54" spans="1:21" s="41" customFormat="1" ht="15.75" customHeight="1">
      <c r="A54" s="147"/>
      <c r="B54" s="147"/>
      <c r="C54" s="148"/>
      <c r="D54" s="149"/>
      <c r="E54" s="150"/>
      <c r="F54" s="151"/>
      <c r="G54" s="85"/>
      <c r="H54" s="141"/>
      <c r="I54" s="141"/>
      <c r="J54" s="67"/>
      <c r="K54" s="67"/>
      <c r="L54" s="85"/>
      <c r="M54" s="85"/>
      <c r="N54" s="152"/>
      <c r="O54" s="152"/>
      <c r="P54" s="67"/>
      <c r="Q54" s="85"/>
      <c r="R54" s="121"/>
      <c r="S54" s="121"/>
      <c r="T54" s="121"/>
      <c r="U54" s="67"/>
    </row>
    <row r="55" spans="1:21" s="41" customFormat="1" ht="15">
      <c r="A55" s="69" t="s">
        <v>62</v>
      </c>
      <c r="B55" s="153"/>
      <c r="C55" s="65"/>
      <c r="D55" s="66"/>
      <c r="E55" s="150"/>
      <c r="F55" s="151"/>
      <c r="G55" s="85"/>
      <c r="H55" s="141"/>
      <c r="I55" s="141"/>
      <c r="J55" s="154"/>
      <c r="K55" s="154"/>
      <c r="L55" s="85"/>
      <c r="M55" s="85"/>
      <c r="N55" s="426" t="s">
        <v>21</v>
      </c>
      <c r="O55" s="426"/>
      <c r="P55" s="154"/>
      <c r="Q55" s="85"/>
      <c r="R55" s="85"/>
      <c r="S55" s="423" t="str">
        <f>IF(AND(U14="Ja",E13="Endabrechnung"),"Aktivierungsbestätigung StB/WP","")</f>
        <v/>
      </c>
      <c r="T55" s="423"/>
      <c r="U55" s="423"/>
    </row>
    <row r="56" spans="1:21" s="41" customFormat="1" ht="15">
      <c r="A56" s="422" t="s">
        <v>23</v>
      </c>
      <c r="B56" s="422"/>
      <c r="C56" s="422"/>
      <c r="D56" s="422"/>
      <c r="E56" s="85"/>
      <c r="F56" s="85"/>
      <c r="G56" s="85"/>
      <c r="H56" s="141"/>
      <c r="I56" s="141"/>
      <c r="J56" s="85"/>
      <c r="K56" s="85"/>
      <c r="L56" s="85"/>
      <c r="M56" s="85"/>
      <c r="N56" s="422" t="s">
        <v>24</v>
      </c>
      <c r="O56" s="422"/>
      <c r="P56" s="155"/>
      <c r="Q56" s="85"/>
      <c r="R56" s="85"/>
      <c r="S56" s="422" t="str">
        <f>IF(AND(U14="Ja",E13="Endabrechnung"),"(Datum, Stempel, Unterschrift)","")</f>
        <v/>
      </c>
      <c r="T56" s="422"/>
      <c r="U56" s="422"/>
    </row>
  </sheetData>
  <sheetProtection password="CF27" sheet="1" formatRows="0" selectLockedCells="1" autoFilter="0"/>
  <autoFilter ref="Q28:T32">
    <filterColumn colId="1" showButton="0"/>
  </autoFilter>
  <mergeCells count="102">
    <mergeCell ref="A56:D56"/>
    <mergeCell ref="A46:U46"/>
    <mergeCell ref="A26:U26"/>
    <mergeCell ref="L12:T13"/>
    <mergeCell ref="B33:F33"/>
    <mergeCell ref="G33:I33"/>
    <mergeCell ref="L33:M33"/>
    <mergeCell ref="R33:S33"/>
    <mergeCell ref="Q17:U18"/>
    <mergeCell ref="R34:S34"/>
    <mergeCell ref="R35:S35"/>
    <mergeCell ref="B34:F34"/>
    <mergeCell ref="G34:I34"/>
    <mergeCell ref="L34:M34"/>
    <mergeCell ref="B35:F35"/>
    <mergeCell ref="G35:I35"/>
    <mergeCell ref="B44:F44"/>
    <mergeCell ref="G44:I44"/>
    <mergeCell ref="L44:M44"/>
    <mergeCell ref="R44:S44"/>
    <mergeCell ref="R45:S45"/>
    <mergeCell ref="B42:F42"/>
    <mergeCell ref="G42:I42"/>
    <mergeCell ref="L42:M42"/>
    <mergeCell ref="R42:S42"/>
    <mergeCell ref="B43:F43"/>
    <mergeCell ref="G43:I43"/>
    <mergeCell ref="L43:M43"/>
    <mergeCell ref="R43:S43"/>
    <mergeCell ref="S56:U56"/>
    <mergeCell ref="S55:U55"/>
    <mergeCell ref="L21:M21"/>
    <mergeCell ref="R38:S38"/>
    <mergeCell ref="G31:I31"/>
    <mergeCell ref="R29:S29"/>
    <mergeCell ref="R30:S30"/>
    <mergeCell ref="R31:S31"/>
    <mergeCell ref="L31:M31"/>
    <mergeCell ref="G29:I29"/>
    <mergeCell ref="G30:I30"/>
    <mergeCell ref="R37:S37"/>
    <mergeCell ref="R32:S32"/>
    <mergeCell ref="R36:S36"/>
    <mergeCell ref="N55:O55"/>
    <mergeCell ref="N56:O56"/>
    <mergeCell ref="G37:I37"/>
    <mergeCell ref="L37:M37"/>
    <mergeCell ref="L28:M28"/>
    <mergeCell ref="A1:U1"/>
    <mergeCell ref="A6:D6"/>
    <mergeCell ref="A14:D14"/>
    <mergeCell ref="L18:M18"/>
    <mergeCell ref="A7:D7"/>
    <mergeCell ref="E6:R6"/>
    <mergeCell ref="E7:R7"/>
    <mergeCell ref="A10:D10"/>
    <mergeCell ref="A12:D12"/>
    <mergeCell ref="A13:D13"/>
    <mergeCell ref="E8:M8"/>
    <mergeCell ref="F18:I18"/>
    <mergeCell ref="L17:M17"/>
    <mergeCell ref="F2:U4"/>
    <mergeCell ref="L35:M35"/>
    <mergeCell ref="F19:I19"/>
    <mergeCell ref="F20:I20"/>
    <mergeCell ref="F21:I21"/>
    <mergeCell ref="F22:I22"/>
    <mergeCell ref="F23:I23"/>
    <mergeCell ref="B29:F29"/>
    <mergeCell ref="B30:F30"/>
    <mergeCell ref="L19:M19"/>
    <mergeCell ref="J23:K23"/>
    <mergeCell ref="J21:K21"/>
    <mergeCell ref="L20:M20"/>
    <mergeCell ref="L22:M22"/>
    <mergeCell ref="L23:M23"/>
    <mergeCell ref="B21:E22"/>
    <mergeCell ref="B18:E19"/>
    <mergeCell ref="R28:S28"/>
    <mergeCell ref="J17:K17"/>
    <mergeCell ref="J18:K18"/>
    <mergeCell ref="J19:K19"/>
    <mergeCell ref="J20:K20"/>
    <mergeCell ref="J22:K22"/>
    <mergeCell ref="A47:U47"/>
    <mergeCell ref="B37:F37"/>
    <mergeCell ref="E13:F13"/>
    <mergeCell ref="A15:D15"/>
    <mergeCell ref="B31:F31"/>
    <mergeCell ref="L29:M29"/>
    <mergeCell ref="L30:M30"/>
    <mergeCell ref="B32:F32"/>
    <mergeCell ref="G32:I32"/>
    <mergeCell ref="L32:M32"/>
    <mergeCell ref="L36:M36"/>
    <mergeCell ref="L24:M24"/>
    <mergeCell ref="B36:F36"/>
    <mergeCell ref="B28:F28"/>
    <mergeCell ref="J24:K24"/>
    <mergeCell ref="A39:T39"/>
    <mergeCell ref="G28:I28"/>
    <mergeCell ref="G36:I36"/>
  </mergeCells>
  <conditionalFormatting sqref="U6 U10 E10 E6:E8 G12 E12:E14 U13:U14">
    <cfRule type="cellIs" priority="4" dxfId="5" operator="equal">
      <formula>""</formula>
    </cfRule>
  </conditionalFormatting>
  <conditionalFormatting sqref="G12">
    <cfRule type="cellIs" priority="37" dxfId="24" operator="lessThan">
      <formula>$E$12</formula>
    </cfRule>
    <cfRule type="expression" priority="39" dxfId="24">
      <formula>$E$12=""</formula>
    </cfRule>
  </conditionalFormatting>
  <conditionalFormatting sqref="G29:G37 H36:I37">
    <cfRule type="expression" priority="36" dxfId="5">
      <formula>AND(OR(B29&lt;&gt;"",Q29&lt;&gt;"",L29&lt;&gt;"",R29&lt;&gt;"",T29&lt;&gt;""),G29="")</formula>
    </cfRule>
  </conditionalFormatting>
  <conditionalFormatting sqref="M36:M37 L29:L37">
    <cfRule type="expression" priority="35" dxfId="5">
      <formula>AND(OR(B29&lt;&gt;"",G29&lt;&gt;"",Q29&lt;&gt;"",R29&lt;&gt;"",T29&lt;&gt;""),L29="")</formula>
    </cfRule>
  </conditionalFormatting>
  <conditionalFormatting sqref="Q29:Q37">
    <cfRule type="expression" priority="34" dxfId="5">
      <formula>AND(OR(B29&lt;&gt;"",G29&lt;&gt;"",L29&lt;&gt;"",R29&lt;&gt;"",T29&lt;&gt;""),Q29="")</formula>
    </cfRule>
  </conditionalFormatting>
  <conditionalFormatting sqref="T29:T37">
    <cfRule type="expression" priority="32" dxfId="5">
      <formula>AND(OR(B29&lt;&gt;"",G29&lt;&gt;"",L29&lt;&gt;"",R29&lt;&gt;"",Q29&lt;&gt;""),T29="")</formula>
    </cfRule>
  </conditionalFormatting>
  <conditionalFormatting sqref="B29:B37 C36:E37">
    <cfRule type="expression" priority="28" dxfId="5">
      <formula>AND(OR(Q29&lt;&gt;"",G29&lt;&gt;"",L29&lt;&gt;"",R29&lt;&gt;"",T29&lt;&gt;""),B29="")</formula>
    </cfRule>
  </conditionalFormatting>
  <conditionalFormatting sqref="E12">
    <cfRule type="cellIs" priority="62" dxfId="24" operator="lessThan">
      <formula>$E$11</formula>
    </cfRule>
  </conditionalFormatting>
  <conditionalFormatting sqref="E14">
    <cfRule type="expression" priority="25" dxfId="334" stopIfTrue="1">
      <formula>$E$15="Ja"</formula>
    </cfRule>
    <cfRule type="expression" priority="71" dxfId="24">
      <formula>AND($E$13&lt;&gt;"",$E$14&lt;&gt;"",OR($E$14&lt;$E$12,$E$14&gt;$G$13,AND(ISNUMBER(SEARCH("Zwi*",$E$13)),EOMONTH($E$14,0)&gt;EOMONTH($G$12,0)),AND(ISNUMBER(SEARCH("end*",$E$13)),EOMONTH($E$14,0)&lt;=EOMONTH($G$12,0))))</formula>
    </cfRule>
  </conditionalFormatting>
  <conditionalFormatting sqref="G43:G44">
    <cfRule type="expression" priority="21" dxfId="5">
      <formula>AND(OR(B43&lt;&gt;"",Q43&lt;&gt;"",L43&lt;&gt;"",R43&lt;&gt;"",T43&lt;&gt;""),G43="")</formula>
    </cfRule>
  </conditionalFormatting>
  <conditionalFormatting sqref="L43:L44">
    <cfRule type="expression" priority="20" dxfId="5">
      <formula>AND(OR(B43&lt;&gt;"",G43&lt;&gt;"",Q43&lt;&gt;"",R43&lt;&gt;"",T43&lt;&gt;""),L43="")</formula>
    </cfRule>
  </conditionalFormatting>
  <conditionalFormatting sqref="Q43:Q44">
    <cfRule type="expression" priority="19" dxfId="5">
      <formula>AND(OR(B43&lt;&gt;"",G43&lt;&gt;"",L43&lt;&gt;"",R43&lt;&gt;"",T43&lt;&gt;""),Q43="")</formula>
    </cfRule>
  </conditionalFormatting>
  <conditionalFormatting sqref="R43:R44 R29:S37">
    <cfRule type="expression" priority="18" dxfId="5">
      <formula>AND(OR(B29&lt;&gt;"",G29&lt;&gt;"",L29&lt;&gt;"",Q29&lt;&gt;"",T29&lt;&gt;""),R29="")</formula>
    </cfRule>
  </conditionalFormatting>
  <conditionalFormatting sqref="T43:T45">
    <cfRule type="expression" priority="17" dxfId="5">
      <formula>AND(OR(B43&lt;&gt;"",G43&lt;&gt;"",L43&lt;&gt;"",R43&lt;&gt;"",Q43&lt;&gt;""),T43="")</formula>
    </cfRule>
  </conditionalFormatting>
  <conditionalFormatting sqref="B43:B44">
    <cfRule type="expression" priority="16" dxfId="5">
      <formula>AND(OR(Q43&lt;&gt;"",G43&lt;&gt;"",L43&lt;&gt;"",R43&lt;&gt;"",T43&lt;&gt;""),B43="")</formula>
    </cfRule>
  </conditionalFormatting>
  <conditionalFormatting sqref="S54:U54">
    <cfRule type="expression" priority="80" dxfId="326">
      <formula>AND($U$14="Ja",$E$13="Endabrechnung")</formula>
    </cfRule>
  </conditionalFormatting>
  <conditionalFormatting sqref="A26:U26">
    <cfRule type="containsText" priority="13" dxfId="24" operator="containsText" text="fehlt">
      <formula>NOT(ISERROR(SEARCH("fehlt",A26)))</formula>
    </cfRule>
  </conditionalFormatting>
  <conditionalFormatting sqref="E15">
    <cfRule type="expression" priority="22" dxfId="5">
      <formula>AND($F$15&lt;&gt;"",$E$15="")</formula>
    </cfRule>
    <cfRule type="expression" priority="24" dxfId="24">
      <formula>AND($E$15&lt;&gt;"",$A$15="")</formula>
    </cfRule>
  </conditionalFormatting>
  <conditionalFormatting sqref="F36:F37">
    <cfRule type="expression" priority="85" dxfId="5">
      <formula>AND(OR(U36&lt;&gt;"",K36&lt;&gt;"",Q36&lt;&gt;"",V36&lt;&gt;"",X36&lt;&gt;""),F36="")</formula>
    </cfRule>
  </conditionalFormatting>
  <conditionalFormatting sqref="U19">
    <cfRule type="cellIs" priority="12" dxfId="5" operator="equal">
      <formula>""</formula>
    </cfRule>
  </conditionalFormatting>
  <conditionalFormatting sqref="U20">
    <cfRule type="expression" priority="9" dxfId="5">
      <formula>AND($T$20&lt;&gt;"",$U$20="")</formula>
    </cfRule>
  </conditionalFormatting>
  <conditionalFormatting sqref="U14 U20">
    <cfRule type="expression" priority="23" dxfId="319">
      <formula>AND(T14="",U14&lt;&gt;"")</formula>
    </cfRule>
  </conditionalFormatting>
  <conditionalFormatting sqref="A24:E24">
    <cfRule type="expression" priority="7" dxfId="24">
      <formula>$A$24&lt;&gt;""</formula>
    </cfRule>
  </conditionalFormatting>
  <conditionalFormatting sqref="P29:P37">
    <cfRule type="expression" priority="6" dxfId="5">
      <formula>AND($P29="",OR($T29="Genehmigt",$T29="Ausbezahlt"))</formula>
    </cfRule>
  </conditionalFormatting>
  <conditionalFormatting sqref="P43:P44">
    <cfRule type="expression" priority="5" dxfId="5">
      <formula>AND($P43="",OR($T43="Genehmigt",$T43="Ausbezahlt"))</formula>
    </cfRule>
  </conditionalFormatting>
  <conditionalFormatting sqref="E13:F13">
    <cfRule type="expression" priority="8" dxfId="24">
      <formula>OR(AND(ISNUMBER(SEARCH("Zwi*",$E$13)),EOMONTH($E$14,0)&gt;EOMONTH($G$12,0)),AND(ISNUMBER(SEARCH("end*",$E$13)),EOMONTH($E$14,0)&lt;=EOMONTH($G$12,0)))</formula>
    </cfRule>
  </conditionalFormatting>
  <conditionalFormatting sqref="B18 B21">
    <cfRule type="cellIs" priority="3" dxfId="24" operator="notEqual">
      <formula>""</formula>
    </cfRule>
  </conditionalFormatting>
  <conditionalFormatting sqref="F18:F23">
    <cfRule type="containsText" priority="1" dxfId="24" operator="containsText" text="Nachweis">
      <formula>NOT(ISERROR(SEARCH("Nachweis",F18)))</formula>
    </cfRule>
    <cfRule type="containsText" priority="2" dxfId="24" operator="containsText" text="passend">
      <formula>NOT(ISERROR(SEARCH("passend",F18)))</formula>
    </cfRule>
  </conditionalFormatting>
  <dataValidations count="10">
    <dataValidation type="date" allowBlank="1" showInputMessage="1" showErrorMessage="1" promptTitle="Hinweis Datumseingabe:" prompt="Geben Sie ein gültiges Datum nach dem Projektbeginn und bis max. 31.12.2023 ein!" errorTitle="Fehler bei Datumseingabe!" error="Datumseingabe falsch oder außerhalb des zulässigen Wertebereichs!" sqref="G12">
      <formula1>E12</formula1>
      <formula2>G11</formula2>
    </dataValidation>
    <dataValidation type="date" allowBlank="1" showInputMessage="1" showErrorMessage="1" promptTitle="Hinweis Datumseingabe:" prompt="Geben Sie ein gültiges Datum nach dem Beginn des Durchführungszeitraumes und bis max. 30.06.2023 ein!" errorTitle="Fehler bei Datumseingabe!" error="Datumseingabe falsch oder außerhalb des zulässigen Wertebereichs!" sqref="E14">
      <formula1>E12</formula1>
      <formula2>45107</formula2>
    </dataValidation>
    <dataValidation type="date" allowBlank="1" showInputMessage="1" showErrorMessage="1" promptTitle="Hinweis Datumseingabe:" prompt="Geben Sie ein gültiges Datum zwischen 01.01.2021 und 31.12.2023 ein!" errorTitle="Fehler bei Datumseingabe!" error="Datumseingabe falsch oder außerhalb des zulässigen Wertebereichs!" sqref="E12">
      <formula1>E11</formula1>
      <formula2>45291</formula2>
    </dataValidation>
    <dataValidation type="list" allowBlank="1" showInputMessage="1" showErrorMessage="1" promptTitle="Hinweis zur Eingabe:" prompt="Bitte wählen Sie aus der Liste aus!" errorTitle="Fehlerhafte Eingabe!" error="Nur Einträge aus der Liste zulässig!" sqref="U13:U14 U19">
      <formula1>"Ja,Nein"</formula1>
    </dataValidation>
    <dataValidation type="list" allowBlank="1" showInputMessage="1" showErrorMessage="1" promptTitle="Hinweis zur Eingabe:" prompt="Bitte wählen Sie aus der Liste aus!" errorTitle="Fehlerhafte Eingabe!" error="Nur &quot;Ja&quot; oder &quot;Nein&quot; zulässig!" sqref="Q29:Q37 Q43:Q44 E10">
      <formula1>"Ja,Nein"</formula1>
    </dataValidation>
    <dataValidation type="list" allowBlank="1" showInputMessage="1" showErrorMessage="1" promptTitle="Hinweis zur Eingabe:" prompt="Bitte wählen Sie aus der Liste aus!" errorTitle="Fehlerhafte Eingabe!" error="Nur Einträge aus der Liste zulässig!" sqref="T43:T44 T29:T37">
      <formula1>"Geplant,Beantragt,Genehmigt,Ausbezahlt"</formula1>
    </dataValidation>
    <dataValidation type="list" allowBlank="1" showInputMessage="1" showErrorMessage="1" promptTitle="Hinweis zur Eingabe:" prompt="Bitte wählen Sie aus der Liste aus!" errorTitle="Fehlerhafte Eingabe!" error="Nur Einträge aus der Liste zulässig!" sqref="E13:F13">
      <formula1>"Zwischenabrechnung,Endabrechnung"</formula1>
    </dataValidation>
    <dataValidation type="date" allowBlank="1" showInputMessage="1" showErrorMessage="1" promptTitle="Hinweis Datumseingabe:" prompt="Geben Sie ein gültiges Datum zwischen 01.01.2014 und 31.12.2022 ein!" errorTitle="Fehler bei Datumseingabe!" error="Datumseingabe falsch oder außerhalb des zulässigen Wertebereichs!" sqref="P29:P37 P43:P44">
      <formula1>41640</formula1>
      <formula2>$G$11</formula2>
    </dataValidation>
    <dataValidation type="list" allowBlank="1" showInputMessage="1" showErrorMessage="1" promptTitle="Hinweis zur Eingabe:" prompt="Bitte wählen Sie aus der Liste aus!" errorTitle="Fehlerhafte Eingabe!" error="Nur Einträge aus der Liste zulässig!" sqref="U20">
      <formula1>"Keiner,15%,25%,"</formula1>
    </dataValidation>
    <dataValidation type="textLength" operator="greaterThanOrEqual" allowBlank="1" showInputMessage="1" showErrorMessage="1" promptTitle="Hinweis zur Eingabe:" prompt="Geben Sie mindestens 5 Ziffern ein!" sqref="U6">
      <formula1>5</formula1>
    </dataValidation>
  </dataValidations>
  <pageMargins left="0.590551181102362" right="0.31496062992126" top="0.196850393700787" bottom="0.196850393700787" header="0.196850393700787" footer="0.196850393700787"/>
  <pageSetup orientation="landscape" paperSize="9" scale="59" r:id="rId6"/>
  <ignoredErrors>
    <ignoredError sqref="N9"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77825" r:id="rId2" name="Check Box 1">
              <controlPr defaultSize="0" autoLine="0" autoPict="0">
                <anchor moveWithCells="1">
                  <from>
                    <xdr:col>20</xdr:col>
                    <xdr:colOff>495300</xdr:colOff>
                    <xdr:row>31</xdr:row>
                    <xdr:rowOff>152400</xdr:rowOff>
                  </from>
                  <to>
                    <xdr:col>20</xdr:col>
                    <xdr:colOff>895350</xdr:colOff>
                    <xdr:row>33</xdr:row>
                    <xdr:rowOff>47625</xdr:rowOff>
                  </to>
                </anchor>
              </controlPr>
            </control>
          </mc:Choice>
        </mc:AlternateContent>
        <mc:AlternateContent xmlns:mc="http://schemas.openxmlformats.org/markup-compatibility/2006">
          <mc:Choice Requires="x14">
            <control shapeId="77830" r:id="rId3" name="Check Box 6">
              <controlPr defaultSize="0" autoLine="0" autoPict="0">
                <anchor moveWithCells="1">
                  <from>
                    <xdr:col>20</xdr:col>
                    <xdr:colOff>495300</xdr:colOff>
                    <xdr:row>42</xdr:row>
                    <xdr:rowOff>38100</xdr:rowOff>
                  </from>
                  <to>
                    <xdr:col>20</xdr:col>
                    <xdr:colOff>895350</xdr:colOff>
                    <xdr:row>43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H568"/>
  <sheetViews>
    <sheetView showGridLines="0" showZeros="0" view="pageBreakPreview" zoomScaleNormal="100" zoomScaleSheetLayoutView="100" workbookViewId="0" topLeftCell="A1">
      <pane xSplit="4" ySplit="17" topLeftCell="E18" activePane="bottomRight" state="frozen"/>
      <selection pane="topLeft" activeCell="A1" sqref="A1"/>
      <selection pane="bottomLeft" activeCell="A19" sqref="A19"/>
      <selection pane="topRight" activeCell="E1" sqref="E1"/>
      <selection pane="bottomRight" activeCell="B18" sqref="B18"/>
    </sheetView>
  </sheetViews>
  <sheetFormatPr defaultColWidth="11.4242857142857" defaultRowHeight="12.75" outlineLevelCol="1"/>
  <cols>
    <col min="1" max="1" width="11.4285714285714" style="30" customWidth="1"/>
    <col min="2" max="2" width="12.1428571428571" style="31" customWidth="1"/>
    <col min="3" max="3" width="28.5714285714286" style="32" customWidth="1"/>
    <col min="4" max="4" width="30" style="33" customWidth="1"/>
    <col min="5" max="5" width="14.2857142857143" style="31" customWidth="1"/>
    <col min="6" max="6" width="15" style="34" hidden="1" customWidth="1"/>
    <col min="7" max="7" width="12.1428571428571" style="35" customWidth="1"/>
    <col min="8" max="8" width="12.8571428571429" style="35" customWidth="1"/>
    <col min="9" max="9" width="15.7142857142857" style="30" customWidth="1"/>
    <col min="10" max="10" width="15.7142857142857" style="43" customWidth="1"/>
    <col min="11" max="11" width="12.1428571428571" style="36" customWidth="1"/>
    <col min="12" max="13" width="15.7142857142857" style="36" customWidth="1"/>
    <col min="14" max="14" width="11.4285714285714" style="31" customWidth="1"/>
    <col min="15" max="15" width="11.4285714285714" style="43" hidden="1" customWidth="1"/>
    <col min="16" max="17" width="12.8571428571429" style="43" customWidth="1"/>
    <col min="18" max="18" width="11.4285714285714" style="43" customWidth="1"/>
    <col min="19" max="19" width="15.7142857142857" style="37" customWidth="1"/>
    <col min="20" max="20" width="12.1428571428571" style="38" customWidth="1"/>
    <col min="21" max="21" width="15.7142857142857" style="39" customWidth="1"/>
    <col min="22" max="22" width="15.7142857142857" style="39" hidden="1" customWidth="1"/>
    <col min="23" max="23" width="7.14285714285714" style="47" customWidth="1"/>
    <col min="24" max="24" width="16.4285714285714" style="281" customWidth="1"/>
    <col min="25" max="25" width="15.8571428571429" style="246" hidden="1" customWidth="1" outlineLevel="1"/>
    <col min="26" max="26" width="15.8571428571429" style="239" hidden="1" customWidth="1" outlineLevel="1"/>
    <col min="27" max="27" width="15.7142857142857" style="240" hidden="1" customWidth="1" outlineLevel="1"/>
    <col min="28" max="28" width="42.8571428571429" style="240" hidden="1" customWidth="1" outlineLevel="1"/>
    <col min="29" max="29" width="10.1428571428571" style="240" hidden="1" customWidth="1" outlineLevel="1"/>
    <col min="30" max="31" width="8.71428571428571" style="242" hidden="1" customWidth="1" outlineLevel="1"/>
    <col min="32" max="32" width="7" style="242" hidden="1" customWidth="1" outlineLevel="1"/>
    <col min="33" max="33" width="11.4285714285714" style="242" collapsed="1"/>
    <col min="34" max="16384" width="11.4285714285714" style="40"/>
  </cols>
  <sheetData>
    <row r="1" spans="1:29" ht="9" customHeight="1">
      <c r="A1" s="469"/>
      <c r="B1" s="469"/>
      <c r="C1" s="469"/>
      <c r="D1" s="469"/>
      <c r="E1" s="469"/>
      <c r="F1" s="469"/>
      <c r="G1" s="469"/>
      <c r="H1" s="469"/>
      <c r="I1" s="469"/>
      <c r="J1" s="469"/>
      <c r="K1" s="469"/>
      <c r="L1" s="469"/>
      <c r="M1" s="469"/>
      <c r="N1" s="469"/>
      <c r="O1" s="469"/>
      <c r="P1" s="469"/>
      <c r="Q1" s="469"/>
      <c r="R1" s="469"/>
      <c r="S1" s="469"/>
      <c r="T1" s="469"/>
      <c r="U1" s="469"/>
      <c r="V1" s="469"/>
      <c r="W1" s="469"/>
      <c r="X1" s="469"/>
      <c r="Y1" s="239"/>
      <c r="AC1" s="241"/>
    </row>
    <row r="2" spans="1:25" ht="15" customHeight="1">
      <c r="A2" s="470" t="s">
        <v>27</v>
      </c>
      <c r="B2" s="470"/>
      <c r="C2" s="470"/>
      <c r="D2" s="470"/>
      <c r="E2" s="470"/>
      <c r="F2" s="470"/>
      <c r="G2" s="470"/>
      <c r="H2" s="470"/>
      <c r="I2" s="470"/>
      <c r="J2" s="470"/>
      <c r="K2" s="470"/>
      <c r="L2" s="470"/>
      <c r="M2" s="470"/>
      <c r="N2" s="470"/>
      <c r="O2" s="470"/>
      <c r="P2" s="470"/>
      <c r="Q2" s="470"/>
      <c r="R2" s="470"/>
      <c r="S2" s="470"/>
      <c r="T2" s="470"/>
      <c r="U2" s="470"/>
      <c r="V2" s="470"/>
      <c r="W2" s="470"/>
      <c r="X2" s="470"/>
      <c r="Y2" s="239"/>
    </row>
    <row r="3" spans="1:25" ht="15" customHeight="1">
      <c r="A3" s="470"/>
      <c r="B3" s="470"/>
      <c r="C3" s="470"/>
      <c r="D3" s="470"/>
      <c r="E3" s="470"/>
      <c r="F3" s="470"/>
      <c r="G3" s="470"/>
      <c r="H3" s="470"/>
      <c r="I3" s="470"/>
      <c r="J3" s="470"/>
      <c r="K3" s="470"/>
      <c r="L3" s="470"/>
      <c r="M3" s="470"/>
      <c r="N3" s="470"/>
      <c r="O3" s="470"/>
      <c r="P3" s="470"/>
      <c r="Q3" s="470"/>
      <c r="R3" s="470"/>
      <c r="S3" s="470"/>
      <c r="T3" s="470"/>
      <c r="U3" s="470"/>
      <c r="V3" s="470"/>
      <c r="W3" s="470"/>
      <c r="X3" s="470"/>
      <c r="Y3" s="239"/>
    </row>
    <row r="4" spans="1:25" ht="15" customHeight="1" thickBot="1">
      <c r="A4" s="471"/>
      <c r="B4" s="471"/>
      <c r="C4" s="471"/>
      <c r="D4" s="471"/>
      <c r="E4" s="471"/>
      <c r="F4" s="471"/>
      <c r="G4" s="471"/>
      <c r="H4" s="471"/>
      <c r="I4" s="471"/>
      <c r="J4" s="471"/>
      <c r="K4" s="471"/>
      <c r="L4" s="471"/>
      <c r="M4" s="471"/>
      <c r="N4" s="471"/>
      <c r="O4" s="471"/>
      <c r="P4" s="471"/>
      <c r="Q4" s="471"/>
      <c r="R4" s="471"/>
      <c r="S4" s="471"/>
      <c r="T4" s="471"/>
      <c r="U4" s="471"/>
      <c r="V4" s="471"/>
      <c r="W4" s="471"/>
      <c r="X4" s="471"/>
      <c r="Y4" s="239"/>
    </row>
    <row r="5" spans="1:33" s="24" customFormat="1" ht="4.5" customHeight="1">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24" ht="14.25">
      <c r="A6" s="156" t="s">
        <v>45</v>
      </c>
      <c r="B6" s="157"/>
      <c r="C6" s="472" t="str">
        <f>IF('Allgemeine Daten'!E6="","Eingabe fehlt!",'Allgemeine Daten'!E6)</f>
        <v>Eingabe fehlt!</v>
      </c>
      <c r="D6" s="472"/>
      <c r="E6" s="472"/>
      <c r="F6" s="472"/>
      <c r="G6" s="472"/>
      <c r="H6" s="472"/>
      <c r="I6" s="472"/>
      <c r="J6" s="472"/>
      <c r="K6" s="472"/>
      <c r="L6" s="472"/>
      <c r="M6" s="472"/>
      <c r="N6" s="472"/>
      <c r="O6" s="158"/>
      <c r="P6" s="158"/>
      <c r="Q6" s="158"/>
      <c r="R6" s="158"/>
      <c r="S6" s="159"/>
      <c r="T6" s="160"/>
      <c r="U6" s="161"/>
      <c r="V6" s="162"/>
      <c r="W6" s="163" t="s">
        <v>0</v>
      </c>
      <c r="X6" s="164" t="str">
        <f>IF('Allgemeine Daten'!U6="","Eingabe fehlt!",'Allgemeine Daten'!U6)</f>
        <v>Eingabe fehlt!</v>
      </c>
    </row>
    <row r="7" spans="1:29" ht="15.75" customHeight="1">
      <c r="A7" s="156" t="s">
        <v>47</v>
      </c>
      <c r="B7" s="165"/>
      <c r="C7" s="472" t="str">
        <f>IF('Allgemeine Daten'!E7="","Eingabe fehlt!",'Allgemeine Daten'!E7)</f>
        <v>Eingabe fehlt!</v>
      </c>
      <c r="D7" s="472"/>
      <c r="E7" s="472"/>
      <c r="F7" s="472"/>
      <c r="G7" s="472"/>
      <c r="H7" s="472"/>
      <c r="I7" s="472"/>
      <c r="J7" s="472"/>
      <c r="K7" s="472"/>
      <c r="L7" s="172"/>
      <c r="M7" s="158"/>
      <c r="N7" s="158"/>
      <c r="O7" s="158"/>
      <c r="P7" s="158"/>
      <c r="Q7" s="158"/>
      <c r="R7" s="158"/>
      <c r="S7" s="159"/>
      <c r="T7" s="166"/>
      <c r="U7" s="167"/>
      <c r="V7" s="167"/>
      <c r="W7" s="168" t="s">
        <v>14</v>
      </c>
      <c r="X7" s="169" t="str">
        <f>IF('Allgemeine Daten'!U10="","Eingabe fehlt!",'Allgemeine Daten'!U10)</f>
        <v>Eingabe fehlt!</v>
      </c>
      <c r="AC7" s="247"/>
    </row>
    <row r="8" spans="1:24" ht="14.25">
      <c r="A8" s="156" t="s">
        <v>16</v>
      </c>
      <c r="B8" s="170"/>
      <c r="C8" s="170"/>
      <c r="D8" s="171" t="str">
        <f>IF('Allgemeine Daten'!E10="","Eingabe fehlt!",'Allgemeine Daten'!E10)</f>
        <v>Eingabe fehlt!</v>
      </c>
      <c r="E8" s="157"/>
      <c r="F8" s="172"/>
      <c r="H8" s="173" t="s">
        <v>112</v>
      </c>
      <c r="I8" s="174" t="str">
        <f>IF('Allgemeine Daten'!U14="","Eingabe fehlt!",'Allgemeine Daten'!U14)</f>
        <v>Ja</v>
      </c>
      <c r="J8" s="175" t="s">
        <v>49</v>
      </c>
      <c r="K8" s="176">
        <f>'Allgemeine Daten'!E11</f>
        <v>44197</v>
      </c>
      <c r="L8" s="175" t="s">
        <v>28</v>
      </c>
      <c r="M8" s="177">
        <f>'Allgemeine Daten'!G11</f>
        <v>45291</v>
      </c>
      <c r="N8" s="177">
        <f>EOMONTH(M8,3)</f>
        <v>45382</v>
      </c>
      <c r="O8" s="178"/>
      <c r="P8" s="179"/>
      <c r="Q8" s="179"/>
      <c r="R8" s="179"/>
      <c r="S8" s="158"/>
      <c r="T8" s="163"/>
      <c r="U8" s="163"/>
      <c r="V8" s="163"/>
      <c r="W8" s="163" t="s">
        <v>10</v>
      </c>
      <c r="X8" s="180" t="str">
        <f>IF('Allgemeine Daten'!E13&lt;&gt;"",IF(ISNUMBER(SEARCH("End*",'Allgemeine Daten'!E13)),'Allgemeine Daten'!E13,"Zwischenabr."),"Eingabe fehlt!")</f>
        <v>Zwischenabr.</v>
      </c>
    </row>
    <row r="9" spans="1:24" ht="15" thickBot="1">
      <c r="A9" s="181" t="s">
        <v>54</v>
      </c>
      <c r="B9" s="182"/>
      <c r="C9" s="473" t="str">
        <f>'Allgemeine Daten'!E8</f>
        <v>09_FO_77_Belegverzeichnis_EFRE_2014-2020_Thermische Sanierung</v>
      </c>
      <c r="D9" s="473"/>
      <c r="E9" s="473"/>
      <c r="F9" s="473"/>
      <c r="G9" s="473"/>
      <c r="H9" s="390"/>
      <c r="I9" s="183"/>
      <c r="J9" s="183"/>
      <c r="K9" s="183"/>
      <c r="L9" s="183"/>
      <c r="M9" s="184"/>
      <c r="N9" s="184"/>
      <c r="O9" s="184"/>
      <c r="P9" s="184"/>
      <c r="Q9" s="184"/>
      <c r="R9" s="185" t="str">
        <f>CONCATENATE('Allgemeine Daten'!$T$7,"/",'Allgemeine Daten'!$T$8)</f>
        <v>Revision:/VKS-Version:</v>
      </c>
      <c r="S9" s="184"/>
      <c r="T9" s="360" t="str">
        <f>CONCATENATE('Allgemeine Daten'!$U$7," / ",'Allgemeine Daten'!$U$8)</f>
        <v>001/05.2021 / 1</v>
      </c>
      <c r="U9" s="186"/>
      <c r="V9" s="185"/>
      <c r="W9" s="185" t="str">
        <f>'Allgemeine Daten'!$P$8</f>
        <v>gültig ab:</v>
      </c>
      <c r="X9" s="187" t="str">
        <f>'Allgemeine Daten'!$O$8</f>
        <v>20.05.2021</v>
      </c>
    </row>
    <row r="10" spans="1:33" s="26" customFormat="1" ht="4.5" customHeight="1">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c r="A11" s="362" t="s">
        <v>7</v>
      </c>
      <c r="B11" s="363"/>
      <c r="C11" s="361" t="str">
        <f>MID(CELL("filename",$AC$1),FIND("]",CELL("filename",$AC$1))+1,31)</f>
        <v>Kostenart 1</v>
      </c>
      <c r="D11" s="364" t="str">
        <f>IF(ISNUMBER(SEARCH("Kostena*",C11)),"&lt;== Umbenennen über Namen des Tabellenblatts erforderlich!!","")</f>
        <v>&lt;== Umbenennen über Namen des Tabellenblatts erforderlich!!</v>
      </c>
      <c r="E11" s="364"/>
      <c r="F11" s="364"/>
      <c r="G11" s="364"/>
      <c r="H11" s="364"/>
      <c r="I11" s="365"/>
      <c r="J11" s="365"/>
      <c r="K11" s="363"/>
      <c r="O11" s="367"/>
      <c r="P11" s="366" t="s">
        <v>113</v>
      </c>
      <c r="Q11" s="468" t="str">
        <f>IF('Allgemeine Daten'!E12="","Eingabe fehlt!",'Allgemeine Daten'!E12)</f>
        <v>Eingabe fehlt!</v>
      </c>
      <c r="R11" s="468"/>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c r="A12" s="438" t="str">
        <f>IF(AND(X6&lt;&gt;"",LEN(X6)&lt;X10),"Eintrag auf Reiter der ersten Kostenart unvollständig!",IF(ISNUMBER(SEARCH("kos*",X6)),"Eingabe auf Reiter der ersten Kostenart fehlt noch!",""))</f>
        <v/>
      </c>
      <c r="B12" s="438"/>
      <c r="C12" s="438"/>
      <c r="D12" s="205"/>
      <c r="E12" s="205"/>
      <c r="F12" s="205"/>
      <c r="G12" s="206"/>
      <c r="H12" s="206"/>
      <c r="I12" s="207"/>
      <c r="J12" s="207"/>
      <c r="K12" s="208"/>
      <c r="L12" s="208"/>
      <c r="M12" s="208"/>
      <c r="N12" s="207"/>
      <c r="O12" s="207"/>
      <c r="P12" s="207"/>
      <c r="Q12" s="207"/>
      <c r="R12" s="207"/>
      <c r="S12" s="209"/>
      <c r="T12" s="439"/>
      <c r="U12" s="439"/>
      <c r="V12" s="439"/>
      <c r="W12" s="439"/>
      <c r="X12" s="439"/>
      <c r="Y12" s="251"/>
      <c r="Z12" s="251"/>
      <c r="AA12" s="252"/>
      <c r="AB12" s="252"/>
      <c r="AC12" s="252"/>
      <c r="AD12" s="252"/>
      <c r="AE12" s="252"/>
      <c r="AF12" s="252"/>
      <c r="AG12" s="252"/>
    </row>
    <row r="13" spans="1:33" s="45" customFormat="1" ht="21.75" customHeight="1" thickBot="1">
      <c r="A13" s="71" t="s">
        <v>58</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59</v>
      </c>
      <c r="Y13" s="253"/>
      <c r="Z13" s="253"/>
      <c r="AA13" s="254"/>
      <c r="AB13" s="254"/>
      <c r="AC13" s="254"/>
      <c r="AD13" s="254"/>
      <c r="AE13" s="254"/>
      <c r="AF13" s="254"/>
      <c r="AG13" s="254"/>
    </row>
    <row r="14" spans="1:33" s="19" customFormat="1" ht="45" customHeight="1">
      <c r="A14" s="440" t="s">
        <v>70</v>
      </c>
      <c r="B14" s="442" t="s">
        <v>71</v>
      </c>
      <c r="C14" s="444" t="s">
        <v>1</v>
      </c>
      <c r="D14" s="446" t="s">
        <v>73</v>
      </c>
      <c r="E14" s="448" t="s">
        <v>78</v>
      </c>
      <c r="F14" s="450" t="s">
        <v>86</v>
      </c>
      <c r="G14" s="452" t="s">
        <v>87</v>
      </c>
      <c r="H14" s="453"/>
      <c r="I14" s="440" t="s">
        <v>75</v>
      </c>
      <c r="J14" s="456"/>
      <c r="K14" s="457"/>
      <c r="L14" s="457"/>
      <c r="M14" s="457"/>
      <c r="N14" s="458"/>
      <c r="O14" s="459" t="s">
        <v>48</v>
      </c>
      <c r="P14" s="461" t="str">
        <f>IF('Allgemeine Daten'!U14="Ja","Buchhalterische Angaben zum Wirtschaftsgut","Angaben hierzu nicht erforderlich da kein Investitionsprojekt!")</f>
        <v>Buchhalterische Angaben zum Wirtschaftsgut</v>
      </c>
      <c r="Q14" s="462"/>
      <c r="R14" s="463"/>
      <c r="S14" s="464" t="s">
        <v>74</v>
      </c>
      <c r="T14" s="465"/>
      <c r="U14" s="465"/>
      <c r="V14" s="316"/>
      <c r="W14" s="466" t="s">
        <v>39</v>
      </c>
      <c r="X14" s="282" t="s">
        <v>79</v>
      </c>
      <c r="Y14" s="430" t="s">
        <v>66</v>
      </c>
      <c r="Z14" s="431"/>
      <c r="AA14" s="432"/>
      <c r="AB14" s="433"/>
      <c r="AC14" s="255"/>
      <c r="AD14" s="256"/>
      <c r="AE14" s="256"/>
      <c r="AF14" s="256"/>
      <c r="AG14" s="256"/>
    </row>
    <row r="15" spans="1:33" s="19" customFormat="1" ht="60" customHeight="1" thickBot="1">
      <c r="A15" s="441"/>
      <c r="B15" s="443"/>
      <c r="C15" s="445"/>
      <c r="D15" s="447"/>
      <c r="E15" s="449"/>
      <c r="F15" s="451"/>
      <c r="G15" s="454"/>
      <c r="H15" s="455"/>
      <c r="I15" s="310" t="s">
        <v>92</v>
      </c>
      <c r="J15" s="311" t="s">
        <v>88</v>
      </c>
      <c r="K15" s="312" t="s">
        <v>89</v>
      </c>
      <c r="L15" s="313" t="s">
        <v>97</v>
      </c>
      <c r="M15" s="313" t="s">
        <v>96</v>
      </c>
      <c r="N15" s="314" t="s">
        <v>72</v>
      </c>
      <c r="O15" s="460"/>
      <c r="P15" s="385" t="s">
        <v>109</v>
      </c>
      <c r="Q15" s="386" t="s">
        <v>110</v>
      </c>
      <c r="R15" s="387" t="s">
        <v>108</v>
      </c>
      <c r="S15" s="315" t="s">
        <v>90</v>
      </c>
      <c r="T15" s="313" t="s">
        <v>93</v>
      </c>
      <c r="U15" s="313" t="s">
        <v>91</v>
      </c>
      <c r="V15" s="48"/>
      <c r="W15" s="467"/>
      <c r="X15" s="283" t="s">
        <v>95</v>
      </c>
      <c r="Y15" s="257" t="s">
        <v>67</v>
      </c>
      <c r="Z15" s="258" t="s">
        <v>68</v>
      </c>
      <c r="AA15" s="259" t="s">
        <v>69</v>
      </c>
      <c r="AB15" s="260" t="s">
        <v>43</v>
      </c>
      <c r="AC15" s="261">
        <f>SUBTOTAL(9,AC18:AC567)</f>
        <v>0</v>
      </c>
      <c r="AD15" s="261">
        <f t="shared" si="0" ref="AD15:AF15">SUBTOTAL(9,AD18:AD567)</f>
        <v>0</v>
      </c>
      <c r="AE15" s="261">
        <f t="shared" si="0"/>
        <v>0</v>
      </c>
      <c r="AF15" s="261">
        <f t="shared" si="0"/>
        <v>0</v>
      </c>
      <c r="AG15" s="256"/>
    </row>
    <row r="16" spans="1:33" s="19" customFormat="1" ht="24" customHeight="1">
      <c r="A16" s="434" t="s">
        <v>63</v>
      </c>
      <c r="B16" s="436" t="s">
        <v>65</v>
      </c>
      <c r="C16" s="437"/>
      <c r="D16" s="437"/>
      <c r="E16" s="318" t="s">
        <v>29</v>
      </c>
      <c r="F16" s="211" t="s">
        <v>6</v>
      </c>
      <c r="G16" s="354" t="s">
        <v>3</v>
      </c>
      <c r="H16" s="355" t="s">
        <v>4</v>
      </c>
      <c r="I16" s="210" t="s">
        <v>30</v>
      </c>
      <c r="J16" s="212" t="s">
        <v>30</v>
      </c>
      <c r="K16" s="213" t="s">
        <v>6</v>
      </c>
      <c r="L16" s="324">
        <f>SUBTOTAL(9,L18:L567)</f>
        <v>0</v>
      </c>
      <c r="M16" s="324">
        <f>SUBTOTAL(9,M18:M567)</f>
        <v>0</v>
      </c>
      <c r="N16" s="214" t="s">
        <v>64</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50</v>
      </c>
      <c r="AD16" s="262" t="s">
        <v>51</v>
      </c>
      <c r="AE16" s="262" t="s">
        <v>80</v>
      </c>
      <c r="AF16" s="262" t="s">
        <v>81</v>
      </c>
      <c r="AG16" s="256"/>
    </row>
    <row r="17" spans="1:33" s="20" customFormat="1" ht="20.1" customHeight="1" thickBot="1">
      <c r="A17" s="435"/>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82</v>
      </c>
      <c r="AD17" s="264" t="s">
        <v>83</v>
      </c>
      <c r="AE17" s="264" t="s">
        <v>84</v>
      </c>
      <c r="AF17" s="264" t="s">
        <v>85</v>
      </c>
      <c r="AG17" s="263"/>
    </row>
    <row r="18" spans="1:33" s="353" customFormat="1" ht="16.5" customHeight="1" thickTop="1">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IF(AND($M18&lt;&gt;"",IFERROR(ABS($M18)&gt;ABS($L18),0)),1,0)</f>
        <v>0</v>
      </c>
      <c r="AD18" s="255">
        <f>IF($L18&lt;&gt;"",IF(AND($U18&lt;&gt;"",OR(AND(IFERROR(ABS($U18)&lt;&gt;ABS($L18),0),$N18=""),AND(ISNONTEXT($N18),IFERROR(ABS($U18)&gt;ABS($L18),0)),ISTEXT(U18))),1,0),0)</f>
        <v>0</v>
      </c>
      <c r="AE18" s="255">
        <f>IF(AND($X18&lt;&gt;0,$U18&lt;&gt;"",IFERROR(ABS($X18)&gt;ABS($U18),0)),1,0)</f>
        <v>0</v>
      </c>
      <c r="AF18" s="255">
        <f>IF(AND($X18&lt;&gt;0,$U18&lt;&gt;"",$M18&lt;&gt;"",OR(ISNUMBER($N18),$N18=""),ABS($X18)&gt;IFERROR(ABS($M18),0)),1,0)</f>
        <v>0</v>
      </c>
      <c r="AG18" s="352"/>
    </row>
    <row r="19" spans="1:34" s="21" customFormat="1" ht="16.5" customHeight="1">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ref="AC19:AC82">IF(AND($M19&lt;&gt;"",IFERROR(ABS($M19)&gt;ABS($L19),0)),1,0)</f>
        <v>0</v>
      </c>
      <c r="AD19" s="255">
        <f t="shared" si="2" ref="AD19:AD82">IF($L19&lt;&gt;"",IF(AND($U19&lt;&gt;"",OR(AND(IFERROR(ABS($U19)&lt;&gt;ABS($L19),0),$N19=""),AND(ISNONTEXT($N19),IFERROR(ABS($U19)&gt;ABS($L19),0)),ISTEXT(U19))),1,0),0)</f>
        <v>0</v>
      </c>
      <c r="AE19" s="255">
        <f t="shared" si="3" ref="AE19:AE82">IF(AND($X19&lt;&gt;0,$U19&lt;&gt;"",IFERROR(ABS($X19)&gt;ABS($U19),0)),1,0)</f>
        <v>0</v>
      </c>
      <c r="AF19" s="255">
        <f t="shared" si="4" ref="AF19:AF82">IF(AND($X19&lt;&gt;0,$U19&lt;&gt;"",$M19&lt;&gt;"",OR(ISNUMBER($N19),$N19=""),ABS($X19)&gt;IFERROR(ABS($M19),0)),1,0)</f>
        <v>0</v>
      </c>
      <c r="AG19" s="352"/>
      <c r="AH19" s="353"/>
    </row>
    <row r="20" spans="1:34" s="21" customFormat="1" ht="16.5" customHeight="1">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si="5" ref="AA20:AA83">IFERROR(X20+Y20,0)</f>
        <v>0</v>
      </c>
      <c r="AB20" s="270"/>
      <c r="AC20" s="255">
        <f t="shared" si="1"/>
        <v>0</v>
      </c>
      <c r="AD20" s="255">
        <f t="shared" si="2"/>
        <v>0</v>
      </c>
      <c r="AE20" s="255">
        <f t="shared" si="3"/>
        <v>0</v>
      </c>
      <c r="AF20" s="255">
        <f t="shared" si="4"/>
        <v>0</v>
      </c>
      <c r="AG20" s="352"/>
      <c r="AH20" s="353"/>
    </row>
    <row r="21" spans="1:34" s="21" customFormat="1" ht="16.5" customHeight="1">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352"/>
      <c r="AH21" s="353"/>
    </row>
    <row r="22" spans="1:34" s="21" customFormat="1" ht="16.5" customHeight="1">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352"/>
      <c r="AH22" s="353"/>
    </row>
    <row r="23" spans="1:34" s="21" customFormat="1" ht="16.5" customHeight="1">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352"/>
      <c r="AH23" s="353"/>
    </row>
    <row r="24" spans="1:34" s="21" customFormat="1" ht="16.5" customHeight="1">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352"/>
      <c r="AH24" s="353"/>
    </row>
    <row r="25" spans="1:34" s="21" customFormat="1" ht="16.5" customHeight="1">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352"/>
      <c r="AH25" s="353"/>
    </row>
    <row r="26" spans="1:33" s="21" customFormat="1" ht="16.5" customHeight="1">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352"/>
    </row>
    <row r="27" spans="1:33" s="21" customFormat="1" ht="16.5" customHeight="1">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si="1"/>
        <v>0</v>
      </c>
      <c r="AD82" s="255">
        <f t="shared" si="2"/>
        <v>0</v>
      </c>
      <c r="AE82" s="255">
        <f t="shared" si="3"/>
        <v>0</v>
      </c>
      <c r="AF82" s="255">
        <f t="shared" si="4"/>
        <v>0</v>
      </c>
      <c r="AG82" s="271"/>
    </row>
    <row r="83" spans="1:33" s="21" customFormat="1" ht="16.5" customHeight="1">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ref="AC83:AC146">IF(AND($M83&lt;&gt;"",IFERROR(ABS($M83)&gt;ABS($L83),0)),1,0)</f>
        <v>0</v>
      </c>
      <c r="AD83" s="255">
        <f t="shared" si="7" ref="AD83:AD146">IF($L83&lt;&gt;"",IF(AND($U83&lt;&gt;"",OR(AND(IFERROR(ABS($U83)&lt;&gt;ABS($L83),0),$N83=""),AND(ISNONTEXT($N83),IFERROR(ABS($U83)&gt;ABS($L83),0)),ISTEXT(U83))),1,0),0)</f>
        <v>0</v>
      </c>
      <c r="AE83" s="255">
        <f t="shared" si="8" ref="AE83:AE146">IF(AND($X83&lt;&gt;0,$U83&lt;&gt;"",IFERROR(ABS($X83)&gt;ABS($U83),0)),1,0)</f>
        <v>0</v>
      </c>
      <c r="AF83" s="255">
        <f t="shared" si="9" ref="AF83:AF146">IF(AND($X83&lt;&gt;0,$U83&lt;&gt;"",$M83&lt;&gt;"",OR(ISNUMBER($N83),$N83=""),ABS($X83)&gt;IFERROR(ABS($M83),0)),1,0)</f>
        <v>0</v>
      </c>
      <c r="AG83" s="271"/>
    </row>
    <row r="84" spans="1:33" s="21" customFormat="1" ht="16.5" customHeight="1">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si="10" ref="AA84:AA147">IFERROR(X84+Y84,0)</f>
        <v>0</v>
      </c>
      <c r="AB84" s="270"/>
      <c r="AC84" s="255">
        <f t="shared" si="6"/>
        <v>0</v>
      </c>
      <c r="AD84" s="255">
        <f t="shared" si="7"/>
        <v>0</v>
      </c>
      <c r="AE84" s="255">
        <f t="shared" si="8"/>
        <v>0</v>
      </c>
      <c r="AF84" s="255">
        <f t="shared" si="9"/>
        <v>0</v>
      </c>
      <c r="AG84" s="271"/>
    </row>
    <row r="85" spans="1:33" s="21" customFormat="1" ht="16.5" customHeight="1">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si="6"/>
        <v>0</v>
      </c>
      <c r="AD146" s="255">
        <f t="shared" si="7"/>
        <v>0</v>
      </c>
      <c r="AE146" s="255">
        <f t="shared" si="8"/>
        <v>0</v>
      </c>
      <c r="AF146" s="255">
        <f t="shared" si="9"/>
        <v>0</v>
      </c>
      <c r="AG146" s="271"/>
    </row>
    <row r="147" spans="1:33" s="21" customFormat="1" ht="16.5" customHeight="1">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ref="AC147:AC210">IF(AND($M147&lt;&gt;"",IFERROR(ABS($M147)&gt;ABS($L147),0)),1,0)</f>
        <v>0</v>
      </c>
      <c r="AD147" s="255">
        <f t="shared" si="12" ref="AD147:AD210">IF($L147&lt;&gt;"",IF(AND($U147&lt;&gt;"",OR(AND(IFERROR(ABS($U147)&lt;&gt;ABS($L147),0),$N147=""),AND(ISNONTEXT($N147),IFERROR(ABS($U147)&gt;ABS($L147),0)),ISTEXT(U147))),1,0),0)</f>
        <v>0</v>
      </c>
      <c r="AE147" s="255">
        <f t="shared" si="13" ref="AE147:AE210">IF(AND($X147&lt;&gt;0,$U147&lt;&gt;"",IFERROR(ABS($X147)&gt;ABS($U147),0)),1,0)</f>
        <v>0</v>
      </c>
      <c r="AF147" s="255">
        <f t="shared" si="14" ref="AF147:AF210">IF(AND($X147&lt;&gt;0,$U147&lt;&gt;"",$M147&lt;&gt;"",OR(ISNUMBER($N147),$N147=""),ABS($X147)&gt;IFERROR(ABS($M147),0)),1,0)</f>
        <v>0</v>
      </c>
      <c r="AG147" s="271"/>
    </row>
    <row r="148" spans="1:33" s="21" customFormat="1" ht="16.5" customHeight="1">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si="15" ref="AA148:AA211">IFERROR(X148+Y148,0)</f>
        <v>0</v>
      </c>
      <c r="AB148" s="270"/>
      <c r="AC148" s="255">
        <f t="shared" si="11"/>
        <v>0</v>
      </c>
      <c r="AD148" s="255">
        <f t="shared" si="12"/>
        <v>0</v>
      </c>
      <c r="AE148" s="255">
        <f t="shared" si="13"/>
        <v>0</v>
      </c>
      <c r="AF148" s="255">
        <f t="shared" si="14"/>
        <v>0</v>
      </c>
      <c r="AG148" s="271"/>
    </row>
    <row r="149" spans="1:33" s="21" customFormat="1" ht="16.5" customHeight="1">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si="11"/>
        <v>0</v>
      </c>
      <c r="AD210" s="255">
        <f t="shared" si="12"/>
        <v>0</v>
      </c>
      <c r="AE210" s="255">
        <f t="shared" si="13"/>
        <v>0</v>
      </c>
      <c r="AF210" s="255">
        <f t="shared" si="14"/>
        <v>0</v>
      </c>
      <c r="AG210" s="271"/>
    </row>
    <row r="211" spans="1:33" s="21" customFormat="1" ht="16.5" customHeight="1">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ref="AC211:AC274">IF(AND($M211&lt;&gt;"",IFERROR(ABS($M211)&gt;ABS($L211),0)),1,0)</f>
        <v>0</v>
      </c>
      <c r="AD211" s="255">
        <f t="shared" si="17" ref="AD211:AD274">IF($L211&lt;&gt;"",IF(AND($U211&lt;&gt;"",OR(AND(IFERROR(ABS($U211)&lt;&gt;ABS($L211),0),$N211=""),AND(ISNONTEXT($N211),IFERROR(ABS($U211)&gt;ABS($L211),0)),ISTEXT(U211))),1,0),0)</f>
        <v>0</v>
      </c>
      <c r="AE211" s="255">
        <f t="shared" si="18" ref="AE211:AE274">IF(AND($X211&lt;&gt;0,$U211&lt;&gt;"",IFERROR(ABS($X211)&gt;ABS($U211),0)),1,0)</f>
        <v>0</v>
      </c>
      <c r="AF211" s="255">
        <f t="shared" si="19" ref="AF211:AF274">IF(AND($X211&lt;&gt;0,$U211&lt;&gt;"",$M211&lt;&gt;"",OR(ISNUMBER($N211),$N211=""),ABS($X211)&gt;IFERROR(ABS($M211),0)),1,0)</f>
        <v>0</v>
      </c>
      <c r="AG211" s="271"/>
    </row>
    <row r="212" spans="1:33" s="21" customFormat="1" ht="16.5" customHeight="1">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si="20" ref="AA212:AA275">IFERROR(X212+Y212,0)</f>
        <v>0</v>
      </c>
      <c r="AB212" s="270"/>
      <c r="AC212" s="255">
        <f t="shared" si="16"/>
        <v>0</v>
      </c>
      <c r="AD212" s="255">
        <f t="shared" si="17"/>
        <v>0</v>
      </c>
      <c r="AE212" s="255">
        <f t="shared" si="18"/>
        <v>0</v>
      </c>
      <c r="AF212" s="255">
        <f t="shared" si="19"/>
        <v>0</v>
      </c>
      <c r="AG212" s="271"/>
    </row>
    <row r="213" spans="1:33" s="21" customFormat="1" ht="16.5" customHeight="1">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si="16"/>
        <v>0</v>
      </c>
      <c r="AD274" s="255">
        <f t="shared" si="17"/>
        <v>0</v>
      </c>
      <c r="AE274" s="255">
        <f t="shared" si="18"/>
        <v>0</v>
      </c>
      <c r="AF274" s="255">
        <f t="shared" si="19"/>
        <v>0</v>
      </c>
      <c r="AG274" s="271"/>
    </row>
    <row r="275" spans="1:33" s="21" customFormat="1" ht="16.5" customHeight="1">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ref="AC275:AC338">IF(AND($M275&lt;&gt;"",IFERROR(ABS($M275)&gt;ABS($L275),0)),1,0)</f>
        <v>0</v>
      </c>
      <c r="AD275" s="255">
        <f t="shared" si="22" ref="AD275:AD338">IF($L275&lt;&gt;"",IF(AND($U275&lt;&gt;"",OR(AND(IFERROR(ABS($U275)&lt;&gt;ABS($L275),0),$N275=""),AND(ISNONTEXT($N275),IFERROR(ABS($U275)&gt;ABS($L275),0)),ISTEXT(U275))),1,0),0)</f>
        <v>0</v>
      </c>
      <c r="AE275" s="255">
        <f t="shared" si="23" ref="AE275:AE338">IF(AND($X275&lt;&gt;0,$U275&lt;&gt;"",IFERROR(ABS($X275)&gt;ABS($U275),0)),1,0)</f>
        <v>0</v>
      </c>
      <c r="AF275" s="255">
        <f t="shared" si="24" ref="AF275:AF338">IF(AND($X275&lt;&gt;0,$U275&lt;&gt;"",$M275&lt;&gt;"",OR(ISNUMBER($N275),$N275=""),ABS($X275)&gt;IFERROR(ABS($M275),0)),1,0)</f>
        <v>0</v>
      </c>
      <c r="AG275" s="271"/>
    </row>
    <row r="276" spans="1:33" s="21" customFormat="1" ht="16.5" customHeight="1">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si="25" ref="AA276:AA339">IFERROR(X276+Y276,0)</f>
        <v>0</v>
      </c>
      <c r="AB276" s="270"/>
      <c r="AC276" s="255">
        <f t="shared" si="21"/>
        <v>0</v>
      </c>
      <c r="AD276" s="255">
        <f t="shared" si="22"/>
        <v>0</v>
      </c>
      <c r="AE276" s="255">
        <f t="shared" si="23"/>
        <v>0</v>
      </c>
      <c r="AF276" s="255">
        <f t="shared" si="24"/>
        <v>0</v>
      </c>
      <c r="AG276" s="271"/>
    </row>
    <row r="277" spans="1:33" s="21" customFormat="1" ht="16.5" customHeight="1">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si="21"/>
        <v>0</v>
      </c>
      <c r="AD338" s="255">
        <f t="shared" si="22"/>
        <v>0</v>
      </c>
      <c r="AE338" s="255">
        <f t="shared" si="23"/>
        <v>0</v>
      </c>
      <c r="AF338" s="255">
        <f t="shared" si="24"/>
        <v>0</v>
      </c>
      <c r="AG338" s="271"/>
    </row>
    <row r="339" spans="1:33" s="21" customFormat="1" ht="16.5" customHeight="1">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ref="AC339:AC402">IF(AND($M339&lt;&gt;"",IFERROR(ABS($M339)&gt;ABS($L339),0)),1,0)</f>
        <v>0</v>
      </c>
      <c r="AD339" s="255">
        <f t="shared" si="27" ref="AD339:AD402">IF($L339&lt;&gt;"",IF(AND($U339&lt;&gt;"",OR(AND(IFERROR(ABS($U339)&lt;&gt;ABS($L339),0),$N339=""),AND(ISNONTEXT($N339),IFERROR(ABS($U339)&gt;ABS($L339),0)),ISTEXT(U339))),1,0),0)</f>
        <v>0</v>
      </c>
      <c r="AE339" s="255">
        <f t="shared" si="28" ref="AE339:AE402">IF(AND($X339&lt;&gt;0,$U339&lt;&gt;"",IFERROR(ABS($X339)&gt;ABS($U339),0)),1,0)</f>
        <v>0</v>
      </c>
      <c r="AF339" s="255">
        <f t="shared" si="29" ref="AF339:AF402">IF(AND($X339&lt;&gt;0,$U339&lt;&gt;"",$M339&lt;&gt;"",OR(ISNUMBER($N339),$N339=""),ABS($X339)&gt;IFERROR(ABS($M339),0)),1,0)</f>
        <v>0</v>
      </c>
      <c r="AG339" s="271"/>
    </row>
    <row r="340" spans="1:33" s="21" customFormat="1" ht="16.5" customHeight="1">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si="30" ref="AA340:AA403">IFERROR(X340+Y340,0)</f>
        <v>0</v>
      </c>
      <c r="AB340" s="270"/>
      <c r="AC340" s="255">
        <f t="shared" si="26"/>
        <v>0</v>
      </c>
      <c r="AD340" s="255">
        <f t="shared" si="27"/>
        <v>0</v>
      </c>
      <c r="AE340" s="255">
        <f t="shared" si="28"/>
        <v>0</v>
      </c>
      <c r="AF340" s="255">
        <f t="shared" si="29"/>
        <v>0</v>
      </c>
      <c r="AG340" s="271"/>
    </row>
    <row r="341" spans="1:33" s="21" customFormat="1" ht="16.5" customHeight="1">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si="26"/>
        <v>0</v>
      </c>
      <c r="AD402" s="255">
        <f t="shared" si="27"/>
        <v>0</v>
      </c>
      <c r="AE402" s="255">
        <f t="shared" si="28"/>
        <v>0</v>
      </c>
      <c r="AF402" s="255">
        <f t="shared" si="29"/>
        <v>0</v>
      </c>
      <c r="AG402" s="271"/>
    </row>
    <row r="403" spans="1:33" s="21" customFormat="1" ht="16.5" customHeight="1">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ref="AC403:AC466">IF(AND($M403&lt;&gt;"",IFERROR(ABS($M403)&gt;ABS($L403),0)),1,0)</f>
        <v>0</v>
      </c>
      <c r="AD403" s="255">
        <f t="shared" si="32" ref="AD403:AD466">IF($L403&lt;&gt;"",IF(AND($U403&lt;&gt;"",OR(AND(IFERROR(ABS($U403)&lt;&gt;ABS($L403),0),$N403=""),AND(ISNONTEXT($N403),IFERROR(ABS($U403)&gt;ABS($L403),0)),ISTEXT(U403))),1,0),0)</f>
        <v>0</v>
      </c>
      <c r="AE403" s="255">
        <f t="shared" si="33" ref="AE403:AE466">IF(AND($X403&lt;&gt;0,$U403&lt;&gt;"",IFERROR(ABS($X403)&gt;ABS($U403),0)),1,0)</f>
        <v>0</v>
      </c>
      <c r="AF403" s="255">
        <f t="shared" si="34" ref="AF403:AF466">IF(AND($X403&lt;&gt;0,$U403&lt;&gt;"",$M403&lt;&gt;"",OR(ISNUMBER($N403),$N403=""),ABS($X403)&gt;IFERROR(ABS($M403),0)),1,0)</f>
        <v>0</v>
      </c>
      <c r="AG403" s="271"/>
    </row>
    <row r="404" spans="1:33" s="21" customFormat="1" ht="16.5" customHeight="1">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si="35" ref="AA404:AA467">IFERROR(X404+Y404,0)</f>
        <v>0</v>
      </c>
      <c r="AB404" s="270"/>
      <c r="AC404" s="255">
        <f t="shared" si="31"/>
        <v>0</v>
      </c>
      <c r="AD404" s="255">
        <f t="shared" si="32"/>
        <v>0</v>
      </c>
      <c r="AE404" s="255">
        <f t="shared" si="33"/>
        <v>0</v>
      </c>
      <c r="AF404" s="255">
        <f t="shared" si="34"/>
        <v>0</v>
      </c>
      <c r="AG404" s="271"/>
    </row>
    <row r="405" spans="1:33" s="21" customFormat="1" ht="16.5" customHeight="1">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si="31"/>
        <v>0</v>
      </c>
      <c r="AD466" s="255">
        <f t="shared" si="32"/>
        <v>0</v>
      </c>
      <c r="AE466" s="255">
        <f t="shared" si="33"/>
        <v>0</v>
      </c>
      <c r="AF466" s="255">
        <f t="shared" si="34"/>
        <v>0</v>
      </c>
      <c r="AG466" s="271"/>
    </row>
    <row r="467" spans="1:33" s="21" customFormat="1" ht="16.5" customHeight="1">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ref="AC467:AC530">IF(AND($M467&lt;&gt;"",IFERROR(ABS($M467)&gt;ABS($L467),0)),1,0)</f>
        <v>0</v>
      </c>
      <c r="AD467" s="255">
        <f t="shared" si="37" ref="AD467:AD530">IF($L467&lt;&gt;"",IF(AND($U467&lt;&gt;"",OR(AND(IFERROR(ABS($U467)&lt;&gt;ABS($L467),0),$N467=""),AND(ISNONTEXT($N467),IFERROR(ABS($U467)&gt;ABS($L467),0)),ISTEXT(U467))),1,0),0)</f>
        <v>0</v>
      </c>
      <c r="AE467" s="255">
        <f t="shared" si="38" ref="AE467:AE530">IF(AND($X467&lt;&gt;0,$U467&lt;&gt;"",IFERROR(ABS($X467)&gt;ABS($U467),0)),1,0)</f>
        <v>0</v>
      </c>
      <c r="AF467" s="255">
        <f t="shared" si="39" ref="AF467:AF530">IF(AND($X467&lt;&gt;0,$U467&lt;&gt;"",$M467&lt;&gt;"",OR(ISNUMBER($N467),$N467=""),ABS($X467)&gt;IFERROR(ABS($M467),0)),1,0)</f>
        <v>0</v>
      </c>
      <c r="AG467" s="271"/>
    </row>
    <row r="468" spans="1:33" s="21" customFormat="1" ht="16.5" customHeight="1">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si="40" ref="AA468:AA531">IFERROR(X468+Y468,0)</f>
        <v>0</v>
      </c>
      <c r="AB468" s="270"/>
      <c r="AC468" s="255">
        <f t="shared" si="36"/>
        <v>0</v>
      </c>
      <c r="AD468" s="255">
        <f t="shared" si="37"/>
        <v>0</v>
      </c>
      <c r="AE468" s="255">
        <f t="shared" si="38"/>
        <v>0</v>
      </c>
      <c r="AF468" s="255">
        <f t="shared" si="39"/>
        <v>0</v>
      </c>
      <c r="AG468" s="271"/>
    </row>
    <row r="469" spans="1:33" s="21" customFormat="1" ht="16.5" customHeight="1">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si="36"/>
        <v>0</v>
      </c>
      <c r="AD530" s="255">
        <f t="shared" si="37"/>
        <v>0</v>
      </c>
      <c r="AE530" s="255">
        <f t="shared" si="38"/>
        <v>0</v>
      </c>
      <c r="AF530" s="255">
        <f t="shared" si="39"/>
        <v>0</v>
      </c>
      <c r="AG530" s="271"/>
    </row>
    <row r="531" spans="1:33" s="21" customFormat="1" ht="16.5" customHeight="1">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ref="AC531:AC567">IF(AND($M531&lt;&gt;"",IFERROR(ABS($M531)&gt;ABS($L531),0)),1,0)</f>
        <v>0</v>
      </c>
      <c r="AD531" s="255">
        <f t="shared" si="42" ref="AD531:AD567">IF($L531&lt;&gt;"",IF(AND($U531&lt;&gt;"",OR(AND(IFERROR(ABS($U531)&lt;&gt;ABS($L531),0),$N531=""),AND(ISNONTEXT($N531),IFERROR(ABS($U531)&gt;ABS($L531),0)),ISTEXT(U531))),1,0),0)</f>
        <v>0</v>
      </c>
      <c r="AE531" s="255">
        <f t="shared" si="43" ref="AE531:AE567">IF(AND($X531&lt;&gt;0,$U531&lt;&gt;"",IFERROR(ABS($X531)&gt;ABS($U531),0)),1,0)</f>
        <v>0</v>
      </c>
      <c r="AF531" s="255">
        <f t="shared" si="44" ref="AF531:AF567">IF(AND($X531&lt;&gt;0,$U531&lt;&gt;"",$M531&lt;&gt;"",OR(ISNUMBER($N531),$N531=""),ABS($X531)&gt;IFERROR(ABS($M531),0)),1,0)</f>
        <v>0</v>
      </c>
      <c r="AG531" s="271"/>
    </row>
    <row r="532" spans="1:33" s="21" customFormat="1" ht="16.5" customHeight="1">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si="45" ref="AA532:AA566">IFERROR(X532+Y532,0)</f>
        <v>0</v>
      </c>
      <c r="AB532" s="270"/>
      <c r="AC532" s="255">
        <f t="shared" si="41"/>
        <v>0</v>
      </c>
      <c r="AD532" s="255">
        <f t="shared" si="42"/>
        <v>0</v>
      </c>
      <c r="AE532" s="255">
        <f t="shared" si="43"/>
        <v>0</v>
      </c>
      <c r="AF532" s="255">
        <f t="shared" si="44"/>
        <v>0</v>
      </c>
      <c r="AG532" s="271"/>
    </row>
    <row r="533" spans="1:33" s="21" customFormat="1" ht="16.5" customHeight="1">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si="41"/>
        <v>0</v>
      </c>
      <c r="AD546" s="255">
        <f t="shared" si="42"/>
        <v>0</v>
      </c>
      <c r="AE546" s="255">
        <f t="shared" si="43"/>
        <v>0</v>
      </c>
      <c r="AF546" s="255">
        <f t="shared" si="44"/>
        <v>0</v>
      </c>
      <c r="AG546" s="271"/>
    </row>
    <row r="547" spans="1:33" s="21" customFormat="1" ht="16.5" customHeight="1">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1"/>
        <v>0</v>
      </c>
      <c r="AD547" s="255">
        <f t="shared" si="42"/>
        <v>0</v>
      </c>
      <c r="AE547" s="255">
        <f t="shared" si="43"/>
        <v>0</v>
      </c>
      <c r="AF547" s="255">
        <f t="shared" si="44"/>
        <v>0</v>
      </c>
      <c r="AG547" s="271"/>
    </row>
    <row r="548" spans="1:33" s="21" customFormat="1" ht="16.5" customHeight="1">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1"/>
        <v>0</v>
      </c>
      <c r="AD548" s="255">
        <f t="shared" si="42"/>
        <v>0</v>
      </c>
      <c r="AE548" s="255">
        <f t="shared" si="43"/>
        <v>0</v>
      </c>
      <c r="AF548" s="255">
        <f t="shared" si="44"/>
        <v>0</v>
      </c>
      <c r="AG548" s="271"/>
    </row>
    <row r="549" spans="1:33" s="21" customFormat="1" ht="16.5" customHeight="1">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1"/>
        <v>0</v>
      </c>
      <c r="AD549" s="255">
        <f t="shared" si="42"/>
        <v>0</v>
      </c>
      <c r="AE549" s="255">
        <f t="shared" si="43"/>
        <v>0</v>
      </c>
      <c r="AF549" s="255">
        <f t="shared" si="44"/>
        <v>0</v>
      </c>
      <c r="AG549" s="271"/>
    </row>
    <row r="550" spans="1:33" s="21" customFormat="1" ht="16.5" customHeight="1">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1"/>
        <v>0</v>
      </c>
      <c r="AD550" s="255">
        <f t="shared" si="42"/>
        <v>0</v>
      </c>
      <c r="AE550" s="255">
        <f t="shared" si="43"/>
        <v>0</v>
      </c>
      <c r="AF550" s="255">
        <f t="shared" si="44"/>
        <v>0</v>
      </c>
      <c r="AG550" s="271"/>
    </row>
    <row r="551" spans="1:33" s="21" customFormat="1" ht="16.5" customHeight="1">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1"/>
        <v>0</v>
      </c>
      <c r="AD551" s="255">
        <f t="shared" si="42"/>
        <v>0</v>
      </c>
      <c r="AE551" s="255">
        <f t="shared" si="43"/>
        <v>0</v>
      </c>
      <c r="AF551" s="255">
        <f t="shared" si="44"/>
        <v>0</v>
      </c>
      <c r="AG551" s="271"/>
    </row>
    <row r="552" spans="1:33" s="21" customFormat="1" ht="16.5" customHeight="1">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1"/>
        <v>0</v>
      </c>
      <c r="AD552" s="255">
        <f t="shared" si="42"/>
        <v>0</v>
      </c>
      <c r="AE552" s="255">
        <f t="shared" si="43"/>
        <v>0</v>
      </c>
      <c r="AF552" s="255">
        <f t="shared" si="44"/>
        <v>0</v>
      </c>
      <c r="AG552" s="271"/>
    </row>
    <row r="553" spans="1:33" s="21" customFormat="1" ht="16.5" customHeight="1">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1"/>
        <v>0</v>
      </c>
      <c r="AD553" s="255">
        <f t="shared" si="42"/>
        <v>0</v>
      </c>
      <c r="AE553" s="255">
        <f t="shared" si="43"/>
        <v>0</v>
      </c>
      <c r="AF553" s="255">
        <f t="shared" si="44"/>
        <v>0</v>
      </c>
      <c r="AG553" s="271"/>
    </row>
    <row r="554" spans="1:33" s="21" customFormat="1" ht="16.5" customHeight="1">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1"/>
        <v>0</v>
      </c>
      <c r="AD554" s="255">
        <f t="shared" si="42"/>
        <v>0</v>
      </c>
      <c r="AE554" s="255">
        <f t="shared" si="43"/>
        <v>0</v>
      </c>
      <c r="AF554" s="255">
        <f t="shared" si="44"/>
        <v>0</v>
      </c>
      <c r="AG554" s="271"/>
    </row>
    <row r="555" spans="1:33" s="21" customFormat="1" ht="16.5" customHeight="1">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1"/>
        <v>0</v>
      </c>
      <c r="AD555" s="255">
        <f t="shared" si="42"/>
        <v>0</v>
      </c>
      <c r="AE555" s="255">
        <f t="shared" si="43"/>
        <v>0</v>
      </c>
      <c r="AF555" s="255">
        <f t="shared" si="44"/>
        <v>0</v>
      </c>
      <c r="AG555" s="271"/>
    </row>
    <row r="556" spans="1:33" s="21" customFormat="1" ht="16.5" customHeight="1">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1"/>
        <v>0</v>
      </c>
      <c r="AD556" s="255">
        <f t="shared" si="42"/>
        <v>0</v>
      </c>
      <c r="AE556" s="255">
        <f t="shared" si="43"/>
        <v>0</v>
      </c>
      <c r="AF556" s="255">
        <f t="shared" si="44"/>
        <v>0</v>
      </c>
      <c r="AG556" s="271"/>
    </row>
    <row r="557" spans="1:33" s="21" customFormat="1" ht="16.5" customHeight="1">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1"/>
        <v>0</v>
      </c>
      <c r="AD557" s="255">
        <f t="shared" si="42"/>
        <v>0</v>
      </c>
      <c r="AE557" s="255">
        <f t="shared" si="43"/>
        <v>0</v>
      </c>
      <c r="AF557" s="255">
        <f t="shared" si="44"/>
        <v>0</v>
      </c>
      <c r="AG557" s="271"/>
    </row>
    <row r="558" spans="1:33" s="21" customFormat="1" ht="16.5" customHeight="1">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1"/>
        <v>0</v>
      </c>
      <c r="AD558" s="255">
        <f t="shared" si="42"/>
        <v>0</v>
      </c>
      <c r="AE558" s="255">
        <f t="shared" si="43"/>
        <v>0</v>
      </c>
      <c r="AF558" s="255">
        <f t="shared" si="44"/>
        <v>0</v>
      </c>
      <c r="AG558" s="271"/>
    </row>
    <row r="559" spans="1:33" s="21" customFormat="1" ht="16.5" customHeight="1">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1"/>
        <v>0</v>
      </c>
      <c r="AD559" s="255">
        <f t="shared" si="42"/>
        <v>0</v>
      </c>
      <c r="AE559" s="255">
        <f t="shared" si="43"/>
        <v>0</v>
      </c>
      <c r="AF559" s="255">
        <f t="shared" si="44"/>
        <v>0</v>
      </c>
      <c r="AG559" s="271"/>
    </row>
    <row r="560" spans="1:33" s="21" customFormat="1" ht="16.5" customHeight="1">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1"/>
        <v>0</v>
      </c>
      <c r="AD560" s="255">
        <f t="shared" si="42"/>
        <v>0</v>
      </c>
      <c r="AE560" s="255">
        <f t="shared" si="43"/>
        <v>0</v>
      </c>
      <c r="AF560" s="255">
        <f t="shared" si="44"/>
        <v>0</v>
      </c>
      <c r="AG560" s="271"/>
    </row>
    <row r="561" spans="1:33" s="21" customFormat="1" ht="16.5" customHeight="1">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1"/>
        <v>0</v>
      </c>
      <c r="AD561" s="255">
        <f t="shared" si="42"/>
        <v>0</v>
      </c>
      <c r="AE561" s="255">
        <f t="shared" si="43"/>
        <v>0</v>
      </c>
      <c r="AF561" s="255">
        <f t="shared" si="44"/>
        <v>0</v>
      </c>
      <c r="AG561" s="271"/>
    </row>
    <row r="562" spans="1:33" s="21" customFormat="1" ht="16.5" customHeight="1">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1"/>
        <v>0</v>
      </c>
      <c r="AD562" s="255">
        <f t="shared" si="42"/>
        <v>0</v>
      </c>
      <c r="AE562" s="255">
        <f t="shared" si="43"/>
        <v>0</v>
      </c>
      <c r="AF562" s="255">
        <f t="shared" si="44"/>
        <v>0</v>
      </c>
      <c r="AG562" s="271"/>
    </row>
    <row r="563" spans="1:33" s="21" customFormat="1" ht="16.5" customHeight="1">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1"/>
        <v>0</v>
      </c>
      <c r="AD563" s="255">
        <f t="shared" si="42"/>
        <v>0</v>
      </c>
      <c r="AE563" s="255">
        <f t="shared" si="43"/>
        <v>0</v>
      </c>
      <c r="AF563" s="255">
        <f t="shared" si="44"/>
        <v>0</v>
      </c>
      <c r="AG563" s="271"/>
    </row>
    <row r="564" spans="1:33" s="21" customFormat="1" ht="16.5" customHeight="1">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1"/>
        <v>0</v>
      </c>
      <c r="AD564" s="255">
        <f t="shared" si="42"/>
        <v>0</v>
      </c>
      <c r="AE564" s="255">
        <f t="shared" si="43"/>
        <v>0</v>
      </c>
      <c r="AF564" s="255">
        <f t="shared" si="44"/>
        <v>0</v>
      </c>
      <c r="AG564" s="271"/>
    </row>
    <row r="565" spans="1:33" s="21" customFormat="1" ht="16.5" customHeight="1">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1"/>
        <v>0</v>
      </c>
      <c r="AD565" s="255">
        <f t="shared" si="42"/>
        <v>0</v>
      </c>
      <c r="AE565" s="255">
        <f t="shared" si="43"/>
        <v>0</v>
      </c>
      <c r="AF565" s="255">
        <f t="shared" si="44"/>
        <v>0</v>
      </c>
      <c r="AG565" s="271"/>
    </row>
    <row r="566" spans="1:33" s="21" customFormat="1" ht="16.5" customHeight="1">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1"/>
        <v>0</v>
      </c>
      <c r="AD566" s="255">
        <f t="shared" si="42"/>
        <v>0</v>
      </c>
      <c r="AE566" s="255">
        <f t="shared" si="43"/>
        <v>0</v>
      </c>
      <c r="AF566" s="255">
        <f t="shared" si="44"/>
        <v>0</v>
      </c>
      <c r="AG566" s="271"/>
    </row>
    <row r="567" spans="1:33" s="21" customFormat="1" ht="16.5" customHeight="1" thickBot="1">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1"/>
        <v>0</v>
      </c>
      <c r="AD567" s="255">
        <f t="shared" si="42"/>
        <v>0</v>
      </c>
      <c r="AE567" s="255">
        <f t="shared" si="43"/>
        <v>0</v>
      </c>
      <c r="AF567" s="255">
        <f t="shared" si="44"/>
        <v>0</v>
      </c>
      <c r="AG567" s="271"/>
    </row>
    <row r="568" spans="1:33" s="19" customFormat="1" ht="12.75">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3">
    <mergeCell ref="W14:W15"/>
    <mergeCell ref="Q11:R11"/>
    <mergeCell ref="A1:X1"/>
    <mergeCell ref="A2:X4"/>
    <mergeCell ref="C6:N6"/>
    <mergeCell ref="C7:K7"/>
    <mergeCell ref="C9:G9"/>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s>
  <conditionalFormatting sqref="Q11 T11 X11">
    <cfRule type="cellIs" priority="37" dxfId="5" operator="equal">
      <formula>0</formula>
    </cfRule>
  </conditionalFormatting>
  <conditionalFormatting sqref="B18:B567">
    <cfRule type="expression" priority="42" dxfId="5">
      <formula>AND(B18="",OR($X18&lt;&gt;"",$E18&lt;&gt;"",$C18&lt;&gt;"",$D18&lt;&gt;""))</formula>
    </cfRule>
  </conditionalFormatting>
  <conditionalFormatting sqref="F18:H567">
    <cfRule type="expression" priority="28" dxfId="11" stopIfTrue="1">
      <formula>OR(F18="",AND(F18="",$X18&lt;0))</formula>
    </cfRule>
  </conditionalFormatting>
  <conditionalFormatting sqref="C18:C567">
    <cfRule type="expression" priority="40" dxfId="5">
      <formula>AND(C18="",OR($X18&lt;&gt;"",$B18&lt;&gt;"",$D18&lt;&gt;"",$E18&lt;&gt;""))</formula>
    </cfRule>
  </conditionalFormatting>
  <conditionalFormatting sqref="X16:X17">
    <cfRule type="expression" priority="39" dxfId="0">
      <formula>$X$16&lt;0</formula>
    </cfRule>
  </conditionalFormatting>
  <conditionalFormatting sqref="T12:X12 A12">
    <cfRule type="cellIs" priority="38" dxfId="46" operator="equal">
      <formula>""</formula>
    </cfRule>
  </conditionalFormatting>
  <conditionalFormatting sqref="I18:I567">
    <cfRule type="expression" priority="36" dxfId="5">
      <formula>AND(OR($X18&lt;&gt;"",$E18&lt;&gt;"",$K18&lt;&gt;""),$I18="")</formula>
    </cfRule>
  </conditionalFormatting>
  <conditionalFormatting sqref="N18:N567">
    <cfRule type="expression" priority="1" dxfId="5">
      <formula>AND(OR($X18&lt;&gt;"",$U18&lt;&gt;""),$L18&lt;&gt;"",$N18="",$U18&lt;&gt;$L18)</formula>
    </cfRule>
    <cfRule type="expression" priority="35" dxfId="2">
      <formula>AND(OR($X18&lt;&gt;"",$U18&lt;&gt;""),$L18&lt;&gt;"",ISNONTEXT($N18),OR($U18&gt;$L18,$AF18=1,AND(ISNUMBER($N18),$N18&gt;=1)))</formula>
    </cfRule>
  </conditionalFormatting>
  <conditionalFormatting sqref="S18:S567">
    <cfRule type="expression" priority="34" dxfId="25">
      <formula>AND(OR($X18&lt;&gt;"",$M18&lt;&gt;"",$T18&lt;&gt;""),$S18="")</formula>
    </cfRule>
  </conditionalFormatting>
  <conditionalFormatting sqref="L18:M567">
    <cfRule type="expression" priority="14" dxfId="5">
      <formula>AND(OR($X18&lt;&gt;"",$I18&lt;&gt;"",$E18&lt;&gt;"",$K18&lt;&gt;""),L18="")</formula>
    </cfRule>
  </conditionalFormatting>
  <conditionalFormatting sqref="U18:V567">
    <cfRule type="expression" priority="10" dxfId="5">
      <formula>AND(U18="",OR($X18&lt;&gt;"",$M18&lt;&gt;"",$S18&lt;&gt;"",$T18&lt;&gt;""))</formula>
    </cfRule>
  </conditionalFormatting>
  <conditionalFormatting sqref="E18:E567">
    <cfRule type="expression" priority="21" dxfId="5">
      <formula>AND(E18="",OR($X18&lt;&gt;"",$B18&lt;&gt;"",$C18&lt;&gt;"",$D18&lt;&gt;""))</formula>
    </cfRule>
    <cfRule type="expression" priority="31" dxfId="0">
      <formula>OR(AND(ISNUMBER(SEARCH("guts",E18)),X18&gt;0),AND(ISERROR(SEARCH("guts",E18)),X18&lt;0))</formula>
    </cfRule>
  </conditionalFormatting>
  <conditionalFormatting sqref="X11">
    <cfRule type="expression" priority="30" dxfId="24">
      <formula>LEN($C$4)&lt;$X$1</formula>
    </cfRule>
  </conditionalFormatting>
  <conditionalFormatting sqref="X11">
    <cfRule type="containsText" priority="29" dxfId="24" operator="containsText" text="kos">
      <formula>NOT(ISERROR(SEARCH("kos",X11)))</formula>
    </cfRule>
  </conditionalFormatting>
  <conditionalFormatting sqref="D11:H11">
    <cfRule type="expression" priority="27" dxfId="24">
      <formula>$D$11&lt;&gt;""</formula>
    </cfRule>
  </conditionalFormatting>
  <conditionalFormatting sqref="X11">
    <cfRule type="expression" priority="45" dxfId="24">
      <formula>LEN($X$6)&lt;$AB$5</formula>
    </cfRule>
  </conditionalFormatting>
  <conditionalFormatting sqref="D18:D567">
    <cfRule type="expression" priority="15" dxfId="5">
      <formula>AND(D18="",OR($X18&lt;&gt;"",$B18&lt;&gt;"",$C18&lt;&gt;"",$E18&lt;&gt;""))</formula>
    </cfRule>
  </conditionalFormatting>
  <conditionalFormatting sqref="K18:K567">
    <cfRule type="expression" priority="41" dxfId="5">
      <formula>AND(K18="",OR($X18&lt;&gt;0,$I18&lt;&gt;"",$E18&lt;&gt;""))</formula>
    </cfRule>
  </conditionalFormatting>
  <conditionalFormatting sqref="T18:T567">
    <cfRule type="expression" priority="25" dxfId="5">
      <formula>AND(T18="",OR($X18&lt;&gt;0,$M18&lt;&gt;"",$S18&lt;&gt;""))</formula>
    </cfRule>
  </conditionalFormatting>
  <conditionalFormatting sqref="M18:M567">
    <cfRule type="expression" priority="33" dxfId="0">
      <formula>OR(AND(OR($M18&lt;&gt;"",$M18&lt;&gt;0),IFERROR(ABS($M18)&gt;ABS($L18),0)),AND($X18&lt;&gt;0,$M18&lt;&gt;"",ISNONTEXT($N18),OR(IFERROR(ABS($X18)&gt;ABS($M18),0),$AF18&lt;&gt;0)),AND(AND(ISNUMBER($M18),$M18&gt;0),IFERROR(ABS($X18)&gt;ABS($M18),0)))</formula>
    </cfRule>
  </conditionalFormatting>
  <conditionalFormatting sqref="C6:C7 D8 I8 Q11 T11 X11 X6:X8">
    <cfRule type="containsText" priority="20" dxfId="2" operator="containsText" text="fehlt">
      <formula>NOT(ISERROR(SEARCH("fehlt",C6)))</formula>
    </cfRule>
  </conditionalFormatting>
  <conditionalFormatting sqref="AA18:AA567">
    <cfRule type="expression" priority="7" dxfId="24">
      <formula>AND($AB18="",OR($Y18="",$AA18&lt;&gt;$X18),OR(AND($Y18&lt;&gt;"",ABS($Y18)&gt;ABS($X18)),AND($AA18&lt;0,ISERROR(SEARCH("guts",$E18))),AND($AA18&gt;0,ISNUMBER(SEARCH("guts",$E18))),$AA18&lt;&gt;$X18))</formula>
    </cfRule>
    <cfRule type="cellIs" priority="19" dxfId="27" operator="notEqual">
      <formula>0</formula>
    </cfRule>
  </conditionalFormatting>
  <conditionalFormatting sqref="O18:O567">
    <cfRule type="expression" priority="18" dxfId="5">
      <formula>AND(OR($X18&lt;&gt;"",$M18&lt;&gt;""),$O18="")</formula>
    </cfRule>
  </conditionalFormatting>
  <conditionalFormatting sqref="J18:J567">
    <cfRule type="expression" priority="17" dxfId="25">
      <formula>AND(OR($X18&lt;&gt;"",$E18&lt;&gt;"",$K18&lt;&gt;""),$J18="")</formula>
    </cfRule>
  </conditionalFormatting>
  <conditionalFormatting sqref="J8">
    <cfRule type="containsText" priority="16" dxfId="24" operator="containsText" text="fehlt">
      <formula>NOT(ISERROR(SEARCH("fehlt",J8)))</formula>
    </cfRule>
  </conditionalFormatting>
  <conditionalFormatting sqref="C18:E567">
    <cfRule type="expression" priority="26" dxfId="0">
      <formula>AND($B18="",C18&lt;&gt;"")</formula>
    </cfRule>
  </conditionalFormatting>
  <conditionalFormatting sqref="I18:J567 L18:M567 O18:S567 U18:V567">
    <cfRule type="expression" priority="9" dxfId="0">
      <formula>AND($B18="",$X18="",I18&lt;&gt;"")</formula>
    </cfRule>
  </conditionalFormatting>
  <conditionalFormatting sqref="AB18:AB559">
    <cfRule type="expression" priority="12" dxfId="5">
      <formula>AND($AB18="",$X18&lt;&gt;"",OR(AND($Y18&lt;&gt;"",ABS($Y18)&gt;ABS($X18)),AND($AA18&lt;0,ISERROR(SEARCH("guts",$E18))),AND($AA18&gt;0,ISNUMBER(SEARCH("guts",$E18))),$AA18&lt;&gt;$X18))</formula>
    </cfRule>
  </conditionalFormatting>
  <conditionalFormatting sqref="W18:W567">
    <cfRule type="cellIs" priority="11" dxfId="5" operator="equal">
      <formula>""</formula>
    </cfRule>
  </conditionalFormatting>
  <conditionalFormatting sqref="L18:L567">
    <cfRule type="expression" priority="22" dxfId="0">
      <formula>OR(AND($M18&lt;&gt;"",OR(ISTEXT($U18),IFERROR(ABS($M18)&gt;ABS($L18),0))),AND($L18&lt;&gt;"",$U18&lt;&gt;0,OR(AND(OR(ISNUMBER($N18),$N18=""),IFERROR(ABS($U18)&gt;ABS($L18),0)),$N18=""),IFERROR(ABS($U18)&lt;&gt;ABS($L18),0)))</formula>
    </cfRule>
  </conditionalFormatting>
  <conditionalFormatting sqref="U18:U567">
    <cfRule type="expression" priority="32" dxfId="0">
      <formula>AND(OR($L18&lt;&gt;"",$U18&lt;&gt;""),OR(AND(ISNONTEXT($N18),$L18&lt;&gt;"",IFERROR(ABS($U18)&gt;ABS($L18),0)),IFERROR(ABS($X18)&gt;ABS($U18),0),$AD18&gt;0,ISTEXT($U18)))</formula>
    </cfRule>
  </conditionalFormatting>
  <conditionalFormatting sqref="Y18:Y567">
    <cfRule type="expression" priority="8" dxfId="0">
      <formula>OR(AND($X18&lt;&gt;$AA18,$Y18&lt;&gt;"",$AB18=""),AND(OR(ABS($Y18)&gt;ABS($X18),ISERROR(SEARCH("guts",$E18))),OR($AA18&lt;0,AND($AA18&gt;0,ISNUMBER(SEARCH("guts",$E18)))),$AB18=""))</formula>
    </cfRule>
  </conditionalFormatting>
  <conditionalFormatting sqref="L15">
    <cfRule type="expression" priority="6" dxfId="0">
      <formula>OR($AC$15&gt;0,$AD$15&gt;0)</formula>
    </cfRule>
  </conditionalFormatting>
  <conditionalFormatting sqref="U15">
    <cfRule type="expression" priority="5" dxfId="0">
      <formula>OR($AD$15&gt;0,$AE$15&gt;0)</formula>
    </cfRule>
  </conditionalFormatting>
  <conditionalFormatting sqref="M15">
    <cfRule type="expression" priority="4" dxfId="0">
      <formula>OR($AC$15&gt;0,$AF$15&gt;0)</formula>
    </cfRule>
  </conditionalFormatting>
  <conditionalFormatting sqref="X14">
    <cfRule type="expression" priority="3" dxfId="0">
      <formula>OR($AE$15&gt;0,$AF$15&gt;0)</formula>
    </cfRule>
  </conditionalFormatting>
  <conditionalFormatting sqref="X15">
    <cfRule type="expression" priority="2" dxfId="0">
      <formula>OR($AE$15&gt;0,$AF$15&gt;0)</formula>
    </cfRule>
  </conditionalFormatting>
  <conditionalFormatting sqref="K18:K567 T18:T567">
    <cfRule type="cellIs" priority="625" dxfId="11" operator="equal">
      <formula>0</formula>
    </cfRule>
    <cfRule type="expression" priority="626" dxfId="2">
      <formula>AND(K18&lt;&gt;"",OR(K18&lt;$Q$11,K18&gt;$T$11,))</formula>
    </cfRule>
  </conditionalFormatting>
  <conditionalFormatting sqref="F18:F567">
    <cfRule type="expression" priority="629" dxfId="2" stopIfTrue="1">
      <formula>AND($F18&lt;&gt;"",OR($F18&lt;$Q$11,$F18&gt;$T$11,$F18&gt;$G18,$F18&gt;$H18))</formula>
    </cfRule>
  </conditionalFormatting>
  <conditionalFormatting sqref="G18:H567">
    <cfRule type="expression" priority="633" dxfId="2">
      <formula>OR(AND(G18&lt;&gt;"",OR(G18&lt;$Q$11,G18&gt;$T$11,$H18="",$H18&lt;$G18)),AND($H18&lt;&gt;"",$G18=""))</formula>
    </cfRule>
    <cfRule type="expression" priority="13" dxfId="5">
      <formula>AND(G18="",OR($X18&gt;0,AND($E18&lt;&gt;"",ISERROR(SEARCH("guts*",$E18)))))</formula>
    </cfRule>
  </conditionalFormatting>
  <conditionalFormatting sqref="P18:Q567">
    <cfRule type="expression" priority="634" dxfId="5">
      <formula>AND($I$8="Ja",OR($X18&lt;&gt;"",$M18&lt;&gt;""),P18="")</formula>
    </cfRule>
  </conditionalFormatting>
  <conditionalFormatting sqref="R18:R567">
    <cfRule type="expression" priority="635" dxfId="5">
      <formula>AND($I$8="Ja",OR($X18&lt;&gt;"",$M18&lt;&gt;""),R18="")</formula>
    </cfRule>
    <cfRule type="containsText" priority="636" dxfId="1" operator="containsText" text="gebr">
      <formula>NOT(ISERROR(SEARCH("gebr",R18)))</formula>
    </cfRule>
    <cfRule type="containsText" priority="637" dxfId="3" operator="containsText" text="vorf">
      <formula>NOT(ISERROR(SEARCH("vorf",R18)))</formula>
    </cfRule>
  </conditionalFormatting>
  <conditionalFormatting sqref="X18:X567">
    <cfRule type="expression" priority="638" dxfId="2">
      <formula>IF(X18&lt;&gt;"",OR(B18="",C18="",D18="",E18="",AND(X18&gt;0,G18=""),AND(X18&gt;0,H18=""),I18="",K18="",L18="",M18="",AND($I$8="ja",P18=""),AND($I$8="ja",R18=""),U18="",T18="",W18=""),)</formula>
    </cfRule>
    <cfRule type="expression" priority="639" dxfId="1">
      <formula>AND(X18&lt;&gt;"",OR(AND($F18&lt;&gt;"",$F18&lt;$Q$11),$F18&gt;$T$11,AND($G18&lt;&gt;"",$G18&lt;$Q$11),$G18&gt;$T$11,AND($H18&lt;&gt;"",$H18&lt;$Q$11),$H18&gt;$T$11,$K18&lt;$Q$11,$K18&gt;$T$11,$T18&lt;$Q$11,$T18&gt;$T$11,ISERROR(SEARCH("neu*",R18)),X18&lt;200,$W18="ja"))</formula>
    </cfRule>
    <cfRule type="expression" priority="640" dxfId="0">
      <formula>AND(OR($L18&lt;&gt;"",$U18&lt;&gt;""),OR(AND(AND(ISNUMBER($M18),$M18&gt;0),IFERROR(ABS($X18)&gt;ABS($M18),0)),IFERROR(ABS($X18)&gt;ABS($U18),0),$AE18&gt;0,$AF18&gt;0))</formula>
    </cfRule>
  </conditionalFormatting>
  <dataValidations count="15">
    <dataValidation operator="greaterThan" allowBlank="1" showInputMessage="1" showErrorMessage="1" promptTitle="Hinweis zur Eingabe:" prompt="Geben Sie mindestens 5 Ziffern ein!" errorTitle="Fehlerhafte Eingabe!" error="Eingabe unzureichend oder außerhalb des zulässigen Bereichs!" sqref="X11"/>
    <dataValidation type="textLength" operator="greaterThanOrEqual" allowBlank="1" showInputMessage="1" showErrorMessage="1" promptTitle="Hinweis zur Eingabe:" prompt="Geben Sie mindestens 3 Zeichen (z.B. K 1.1) ein!" errorTitle="Fehlerhafte Eingabe!" error="Eingabe unzureichend oder außerhalb des zulässigen Bereichs!" sqref="B18:B567">
      <formula1>3</formula1>
    </dataValidation>
    <dataValidation type="list" operator="greaterThanOrEqual" allowBlank="1" showInputMessage="1" showErrorMessage="1" promptTitle="Hinweis zur Eingabe:" prompt="Bitte wählen Sie aus der Liste aus!" errorTitle="Fehlerhafte Eingabe!" error="Nur Einträge aus der Liste zulässig!" sqref="E18:E567">
      <formula1>"Archivierte Rg.,Archivierte Guts.,Elektr. Rg.,Elektr. Gutschrift,Interner Beleg,Kopie Rechnung,Kopie Guts./AR,Original-Rg.,Original-Guts.,PDF/Mail Rg.,PDF/Mail Guts.,Rg.-Duplikat"</formula1>
    </dataValidation>
    <dataValidation type="list" allowBlank="1" showInputMessage="1" showErrorMessage="1" promptTitle="Hinweis zur Eingabe:" prompt="Bitte wählen Sie aus der Liste aus!" errorTitle="Fehlerhafte Eingabe!" error="Nur Einträge aus der Liste zulässig!" sqref="R18:R567">
      <formula1>"Gebraucht,Neu,Vorführgerät"</formula1>
    </dataValidation>
    <dataValidation type="list" allowBlank="1" showInputMessage="1" showErrorMessage="1" promptTitle="Hinweis zur Eingabe:" prompt="Bitte wählen Sie aus der Liste aus!" errorTitle="Fehlerhafte Eingabe!" error="Nur Einträge aus der Liste zulässig!" sqref="O18:O567">
      <formula1>"Inland,EU (IG),Drittland,"</formula1>
    </dataValidation>
    <dataValidation operator="greaterThan" allowBlank="1" showErrorMessage="1" promptTitle="Hinweis zur Eingabe:" prompt="Geben Sie mindestens 5 Ziffern ein!" errorTitle="Fehlerhafte Eingabe!" error="Eingabe unzureichend oder außerhalb des zulässigen Bereichs!" sqref="X6"/>
    <dataValidation type="list" allowBlank="1" showInputMessage="1" showErrorMessage="1" promptTitle="Hinweis zur Eingabe:" prompt="Bitte wählen Sie aus der Liste aus!" errorTitle="Fehlerhafte Eingabe!" error="Nur Einträge aus der Liste zulässig!" sqref="Z18:Z567">
      <formula1>"'01-01,02-01,03-01,03-02,03-03,03-04,03-05,03-06,04-01,04-02,05-01,05-02,05-03,05-04,06-01,06-02,06-03,06-04,07-01,07-02,07-03,08-01,08-02,08-03,08-04,09-01,09-02,10-01,10-02,10-03,10-04,10-05,11-01,12-01,12-02,12-03,12-04,13-01,14-01,15-01,16-01,17-01,"</formula1>
    </dataValidation>
    <dataValidation type="list" allowBlank="1" showInputMessage="1" showErrorMessage="1" promptTitle="Hinweis zur Eingabe:" prompt="Bitte wählen Sie aus der Liste aus!" errorTitle="Fehlerhafte Eingabe!" error="Nur Einträge aus der Liste zulässig!" sqref="W18:W567">
      <formula1>"Ja,Nein"</formula1>
    </dataValidation>
    <dataValidation type="decimal" allowBlank="1" showInputMessage="1" showErrorMessage="1" promptTitle="Hinweis Betragseingabe:" prompt="In der Regel können nicht mehr Kosten als nachgewiesen abgezogen werden! Zudem muss der Betrag kleiner als &quot;999.999.999&quot; sein!" errorTitle="Fehler bei Betragseingabe!" error="Betragseingabe falsch oder außerhalb des zulässigen Wertebereichs!" sqref="Y18:Y567">
      <formula1>-999999999</formula1>
      <formula2>999999999</formula2>
    </dataValidation>
    <dataValidation type="list" allowBlank="1" showInputMessage="1" showErrorMessage="1" promptTitle="Hinweis zur Eingabe:" prompt="Bitte wählen Sie aus der Liste aus!" errorTitle="Fehlerhafte Eingabe!" error="Nur Einträge aus der Liste zulässig!" sqref="P18:P567">
      <formula1>"Anl. in Bau,Bau/Grund,BGA/EDV-Anl.,GWG (aktiviert),Immat./Softw.,Maschinen o.Ä.,nicht aktiviert,"</formula1>
    </dataValidation>
    <dataValidation type="date" allowBlank="1" showInputMessage="1" showErrorMessage="1" promptTitle="Hinweis Datumseingabe:" prompt="Geben Sie ein gültiges Datum nach dem 01.01.2021 und bis max. 31.03.2023 ein!" errorTitle="Fehler bei Datumseingabe!" error="Datumseingabe falsch oder außerhalb des zulässigen Wertebereichs!" sqref="K18:K567">
      <formula1>MAX($K$8)</formula1>
      <formula2>$N$8</formula2>
    </dataValidation>
    <dataValidation type="date" allowBlank="1" showInputMessage="1" showErrorMessage="1" promptTitle="Hinweis Datumseingabe:" prompt="Geben Sie ein gültiges Datum zwischen 01.01.2021 und 31.03.2024 ein!" errorTitle="Fehler bei Datumseingabe!" error="Datumseingabe falsch oder außerhalb des zulässigen Wertebereichs!" sqref="T18:T567">
      <formula1>$K$8</formula1>
      <formula2>$N$8</formula2>
    </dataValidation>
    <dataValidation type="date" allowBlank="1" showInputMessage="1" showErrorMessage="1" promptTitle="Hinweis Datumseingabe:" prompt="Geben Sie ein gültiges Datum zwischen 01.01.2017 und 31.12.2022 ein!" errorTitle="Fehler bei Datumseingabe!" error="Datumseingabe falsch oder außerhalb des zulässigen Wertebereichs!" sqref="F18:F567">
      <formula1>$K$8</formula1>
      <formula2>$M$8</formula2>
    </dataValidation>
    <dataValidation type="date" allowBlank="1" showInputMessage="1" showErrorMessage="1" promptTitle="Hinweis Datumseingabe:" prompt="Geben Sie ein gültiges Datum nach dem Beginn und vor dem 31.03.2024 ein!" errorTitle="Fehler bei Datumseingabe!" error="Datumseingabe falsch oder außerhalb des zulässigen Wertebereichs!" sqref="H18:H567">
      <formula1>MAX($K$8,$G18)</formula1>
      <formula2>$N$8</formula2>
    </dataValidation>
    <dataValidation type="date" allowBlank="1" showInputMessage="1" showErrorMessage="1" promptTitle="Hinweis Datumseingabe:" prompt="Geben Sie ein gültiges Datum zwischen 01.01.2021 und 31.12.2023 ein!" errorTitle="Fehler bei Datumseingabe!" error="Datumseingabe falsch oder außerhalb des zulässigen Wertebereichs!" sqref="G18:G567">
      <formula1>$K$8</formula1>
      <formula2>$M$8</formula2>
    </dataValidation>
  </dataValidations>
  <printOptions horizontalCentered="1"/>
  <pageMargins left="0.196850393700787" right="0.196850393700787" top="0.196850393700787" bottom="1.10236220472441" header="0.196850393700787" footer="0.15748031496063"/>
  <pageSetup cellComments="asDisplayed" fitToHeight="20" orientation="landscape" paperSize="9" scale="47" r:id="rId2"/>
  <headerFooter>
    <oddFooter>&amp;L&amp;"Tahoma,Standard"&amp;14....................&amp;12
  &amp;10rechtsgültige Fertigung
  (Datum, Stempel, Unterschrift)&amp;C&amp;"Tahoma,Standard"Seite &amp;P von &amp;N &amp;R&amp;"Tahoma,Standard"&amp;14....................&amp;10
Aktivierungsbestätitgung StB/WP
 (Datum, Stempel, Unterschrift)</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H568"/>
  <sheetViews>
    <sheetView showGridLines="0" showZeros="0" view="pageBreakPreview" zoomScaleNormal="100" zoomScaleSheetLayoutView="100" workbookViewId="0" topLeftCell="A1">
      <pane xSplit="4" ySplit="17" topLeftCell="E18" activePane="bottomRight" state="frozen"/>
      <selection pane="topLeft" activeCell="A1" sqref="A1"/>
      <selection pane="bottomLeft" activeCell="A19" sqref="A19"/>
      <selection pane="topRight" activeCell="E1" sqref="E1"/>
      <selection pane="bottomRight" activeCell="B18" sqref="B18"/>
    </sheetView>
  </sheetViews>
  <sheetFormatPr defaultColWidth="11.4242857142857" defaultRowHeight="12.75" outlineLevelCol="1"/>
  <cols>
    <col min="1" max="1" width="11.4285714285714" style="30" customWidth="1"/>
    <col min="2" max="2" width="12.1428571428571" style="31" customWidth="1"/>
    <col min="3" max="3" width="28.5714285714286" style="32" customWidth="1"/>
    <col min="4" max="4" width="30" style="33" customWidth="1"/>
    <col min="5" max="5" width="14.2857142857143" style="31" customWidth="1"/>
    <col min="6" max="6" width="15" style="34" hidden="1" customWidth="1"/>
    <col min="7" max="7" width="12.1428571428571" style="35" customWidth="1"/>
    <col min="8" max="8" width="12.8571428571429" style="35" customWidth="1"/>
    <col min="9" max="9" width="15.7142857142857" style="30" customWidth="1"/>
    <col min="10" max="10" width="15.7142857142857" style="43" customWidth="1"/>
    <col min="11" max="11" width="12.1428571428571" style="36" customWidth="1"/>
    <col min="12" max="13" width="15.7142857142857" style="36" customWidth="1"/>
    <col min="14" max="14" width="11.4285714285714" style="31" customWidth="1"/>
    <col min="15" max="15" width="11.4285714285714" style="43" hidden="1" customWidth="1"/>
    <col min="16" max="17" width="12.8571428571429" style="43" customWidth="1"/>
    <col min="18" max="18" width="11.4285714285714" style="43" customWidth="1"/>
    <col min="19" max="19" width="15.7142857142857" style="37" customWidth="1"/>
    <col min="20" max="20" width="12.1428571428571" style="38" customWidth="1"/>
    <col min="21" max="21" width="15.7142857142857" style="39" customWidth="1"/>
    <col min="22" max="22" width="15.7142857142857" style="39" hidden="1" customWidth="1"/>
    <col min="23" max="23" width="7.14285714285714" style="47" customWidth="1"/>
    <col min="24" max="24" width="16.4285714285714" style="281" customWidth="1"/>
    <col min="25" max="25" width="15.8571428571429" style="246" hidden="1" customWidth="1" outlineLevel="1"/>
    <col min="26" max="26" width="15.8571428571429" style="239" hidden="1" customWidth="1" outlineLevel="1"/>
    <col min="27" max="27" width="15.7142857142857" style="240" hidden="1" customWidth="1" outlineLevel="1"/>
    <col min="28" max="28" width="42.8571428571429" style="240" hidden="1" customWidth="1" outlineLevel="1"/>
    <col min="29" max="29" width="10.1428571428571" style="240" hidden="1" customWidth="1" outlineLevel="1"/>
    <col min="30" max="31" width="8.71428571428571" style="242" hidden="1" customWidth="1" outlineLevel="1"/>
    <col min="32" max="32" width="7" style="242" hidden="1" customWidth="1" outlineLevel="1"/>
    <col min="33" max="33" width="11.4285714285714" style="242" collapsed="1"/>
    <col min="34" max="16384" width="11.4285714285714" style="40"/>
  </cols>
  <sheetData>
    <row r="1" spans="1:29" ht="9" customHeight="1">
      <c r="A1" s="469"/>
      <c r="B1" s="469"/>
      <c r="C1" s="469"/>
      <c r="D1" s="469"/>
      <c r="E1" s="469"/>
      <c r="F1" s="469"/>
      <c r="G1" s="469"/>
      <c r="H1" s="469"/>
      <c r="I1" s="469"/>
      <c r="J1" s="469"/>
      <c r="K1" s="469"/>
      <c r="L1" s="469"/>
      <c r="M1" s="469"/>
      <c r="N1" s="469"/>
      <c r="O1" s="469"/>
      <c r="P1" s="469"/>
      <c r="Q1" s="469"/>
      <c r="R1" s="469"/>
      <c r="S1" s="469"/>
      <c r="T1" s="469"/>
      <c r="U1" s="469"/>
      <c r="V1" s="469"/>
      <c r="W1" s="469"/>
      <c r="X1" s="469"/>
      <c r="Y1" s="239"/>
      <c r="AC1" s="241"/>
    </row>
    <row r="2" spans="1:25" ht="15" customHeight="1">
      <c r="A2" s="470" t="s">
        <v>27</v>
      </c>
      <c r="B2" s="470"/>
      <c r="C2" s="470"/>
      <c r="D2" s="470"/>
      <c r="E2" s="470"/>
      <c r="F2" s="470"/>
      <c r="G2" s="470"/>
      <c r="H2" s="470"/>
      <c r="I2" s="470"/>
      <c r="J2" s="470"/>
      <c r="K2" s="470"/>
      <c r="L2" s="470"/>
      <c r="M2" s="470"/>
      <c r="N2" s="470"/>
      <c r="O2" s="470"/>
      <c r="P2" s="470"/>
      <c r="Q2" s="470"/>
      <c r="R2" s="470"/>
      <c r="S2" s="470"/>
      <c r="T2" s="470"/>
      <c r="U2" s="470"/>
      <c r="V2" s="470"/>
      <c r="W2" s="470"/>
      <c r="X2" s="470"/>
      <c r="Y2" s="239"/>
    </row>
    <row r="3" spans="1:25" ht="15" customHeight="1">
      <c r="A3" s="470"/>
      <c r="B3" s="470"/>
      <c r="C3" s="470"/>
      <c r="D3" s="470"/>
      <c r="E3" s="470"/>
      <c r="F3" s="470"/>
      <c r="G3" s="470"/>
      <c r="H3" s="470"/>
      <c r="I3" s="470"/>
      <c r="J3" s="470"/>
      <c r="K3" s="470"/>
      <c r="L3" s="470"/>
      <c r="M3" s="470"/>
      <c r="N3" s="470"/>
      <c r="O3" s="470"/>
      <c r="P3" s="470"/>
      <c r="Q3" s="470"/>
      <c r="R3" s="470"/>
      <c r="S3" s="470"/>
      <c r="T3" s="470"/>
      <c r="U3" s="470"/>
      <c r="V3" s="470"/>
      <c r="W3" s="470"/>
      <c r="X3" s="470"/>
      <c r="Y3" s="239"/>
    </row>
    <row r="4" spans="1:25" ht="15" customHeight="1" thickBot="1">
      <c r="A4" s="471"/>
      <c r="B4" s="471"/>
      <c r="C4" s="471"/>
      <c r="D4" s="471"/>
      <c r="E4" s="471"/>
      <c r="F4" s="471"/>
      <c r="G4" s="471"/>
      <c r="H4" s="471"/>
      <c r="I4" s="471"/>
      <c r="J4" s="471"/>
      <c r="K4" s="471"/>
      <c r="L4" s="471"/>
      <c r="M4" s="471"/>
      <c r="N4" s="471"/>
      <c r="O4" s="471"/>
      <c r="P4" s="471"/>
      <c r="Q4" s="471"/>
      <c r="R4" s="471"/>
      <c r="S4" s="471"/>
      <c r="T4" s="471"/>
      <c r="U4" s="471"/>
      <c r="V4" s="471"/>
      <c r="W4" s="471"/>
      <c r="X4" s="471"/>
      <c r="Y4" s="239"/>
    </row>
    <row r="5" spans="1:33" s="24" customFormat="1" ht="4.5" customHeight="1">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24" ht="14.25">
      <c r="A6" s="156" t="s">
        <v>45</v>
      </c>
      <c r="B6" s="157"/>
      <c r="C6" s="472" t="str">
        <f>IF('Allgemeine Daten'!E6="","Eingabe fehlt!",'Allgemeine Daten'!E6)</f>
        <v>Eingabe fehlt!</v>
      </c>
      <c r="D6" s="472"/>
      <c r="E6" s="472"/>
      <c r="F6" s="472"/>
      <c r="G6" s="472"/>
      <c r="H6" s="472"/>
      <c r="I6" s="472"/>
      <c r="J6" s="472"/>
      <c r="K6" s="472"/>
      <c r="L6" s="472"/>
      <c r="M6" s="472"/>
      <c r="N6" s="472"/>
      <c r="O6" s="158"/>
      <c r="P6" s="158"/>
      <c r="Q6" s="158"/>
      <c r="R6" s="158"/>
      <c r="S6" s="159"/>
      <c r="T6" s="160"/>
      <c r="U6" s="161"/>
      <c r="V6" s="162"/>
      <c r="W6" s="163" t="s">
        <v>0</v>
      </c>
      <c r="X6" s="164" t="str">
        <f>IF('Allgemeine Daten'!U6="","Eingabe fehlt!",'Allgemeine Daten'!U6)</f>
        <v>Eingabe fehlt!</v>
      </c>
    </row>
    <row r="7" spans="1:29" ht="15.75" customHeight="1">
      <c r="A7" s="156" t="s">
        <v>47</v>
      </c>
      <c r="B7" s="165"/>
      <c r="C7" s="472" t="str">
        <f>IF('Allgemeine Daten'!E7="","Eingabe fehlt!",'Allgemeine Daten'!E7)</f>
        <v>Eingabe fehlt!</v>
      </c>
      <c r="D7" s="472"/>
      <c r="E7" s="472"/>
      <c r="F7" s="472"/>
      <c r="G7" s="472"/>
      <c r="H7" s="472"/>
      <c r="I7" s="472"/>
      <c r="J7" s="472"/>
      <c r="K7" s="472"/>
      <c r="L7" s="172"/>
      <c r="M7" s="158"/>
      <c r="N7" s="158"/>
      <c r="O7" s="158"/>
      <c r="P7" s="158"/>
      <c r="Q7" s="158"/>
      <c r="R7" s="158"/>
      <c r="S7" s="159"/>
      <c r="T7" s="166"/>
      <c r="U7" s="167"/>
      <c r="V7" s="167"/>
      <c r="W7" s="168" t="s">
        <v>14</v>
      </c>
      <c r="X7" s="169" t="str">
        <f>IF('Allgemeine Daten'!U10="","Eingabe fehlt!",'Allgemeine Daten'!U10)</f>
        <v>Eingabe fehlt!</v>
      </c>
      <c r="AC7" s="247"/>
    </row>
    <row r="8" spans="1:24" ht="14.25">
      <c r="A8" s="156" t="s">
        <v>16</v>
      </c>
      <c r="B8" s="170"/>
      <c r="C8" s="170"/>
      <c r="D8" s="171" t="str">
        <f>IF('Allgemeine Daten'!E10="","Eingabe fehlt!",'Allgemeine Daten'!E10)</f>
        <v>Eingabe fehlt!</v>
      </c>
      <c r="E8" s="157"/>
      <c r="F8" s="172"/>
      <c r="H8" s="173" t="s">
        <v>112</v>
      </c>
      <c r="I8" s="174" t="str">
        <f>IF('Allgemeine Daten'!U14="","Eingabe fehlt!",'Allgemeine Daten'!U14)</f>
        <v>Ja</v>
      </c>
      <c r="J8" s="175" t="s">
        <v>49</v>
      </c>
      <c r="K8" s="176">
        <f>'Allgemeine Daten'!E11</f>
        <v>44197</v>
      </c>
      <c r="L8" s="175" t="s">
        <v>28</v>
      </c>
      <c r="M8" s="177">
        <f>'Allgemeine Daten'!G11</f>
        <v>45291</v>
      </c>
      <c r="N8" s="177">
        <f>EOMONTH(M8,3)</f>
        <v>45382</v>
      </c>
      <c r="O8" s="178"/>
      <c r="P8" s="179"/>
      <c r="Q8" s="179"/>
      <c r="R8" s="179"/>
      <c r="S8" s="158"/>
      <c r="T8" s="163"/>
      <c r="U8" s="163"/>
      <c r="V8" s="163"/>
      <c r="W8" s="163" t="s">
        <v>10</v>
      </c>
      <c r="X8" s="180" t="str">
        <f>IF('Allgemeine Daten'!E13&lt;&gt;"",IF(ISNUMBER(SEARCH("End*",'Allgemeine Daten'!E13)),'Allgemeine Daten'!E13,"Zwischenabr."),"Eingabe fehlt!")</f>
        <v>Zwischenabr.</v>
      </c>
    </row>
    <row r="9" spans="1:24" ht="15" thickBot="1">
      <c r="A9" s="181" t="s">
        <v>54</v>
      </c>
      <c r="B9" s="182"/>
      <c r="C9" s="473" t="str">
        <f>'Allgemeine Daten'!E8</f>
        <v>09_FO_77_Belegverzeichnis_EFRE_2014-2020_Thermische Sanierung</v>
      </c>
      <c r="D9" s="473"/>
      <c r="E9" s="473"/>
      <c r="F9" s="473"/>
      <c r="G9" s="473"/>
      <c r="H9" s="390"/>
      <c r="I9" s="183"/>
      <c r="J9" s="183"/>
      <c r="K9" s="183"/>
      <c r="L9" s="183"/>
      <c r="M9" s="184"/>
      <c r="N9" s="184"/>
      <c r="O9" s="184"/>
      <c r="P9" s="184"/>
      <c r="Q9" s="184"/>
      <c r="R9" s="185" t="str">
        <f>CONCATENATE('Allgemeine Daten'!$T$7,"/",'Allgemeine Daten'!$T$8)</f>
        <v>Revision:/VKS-Version:</v>
      </c>
      <c r="S9" s="184"/>
      <c r="T9" s="360" t="str">
        <f>CONCATENATE('Allgemeine Daten'!$U$7," / ",'Allgemeine Daten'!$U$8)</f>
        <v>001/05.2021 / 1</v>
      </c>
      <c r="U9" s="186"/>
      <c r="V9" s="185"/>
      <c r="W9" s="185" t="str">
        <f>'Allgemeine Daten'!$P$8</f>
        <v>gültig ab:</v>
      </c>
      <c r="X9" s="187" t="str">
        <f>'Allgemeine Daten'!$O$8</f>
        <v>20.05.2021</v>
      </c>
    </row>
    <row r="10" spans="1:33" s="26" customFormat="1" ht="4.5" customHeight="1">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c r="A11" s="362" t="s">
        <v>7</v>
      </c>
      <c r="B11" s="363"/>
      <c r="C11" s="361" t="str">
        <f>MID(CELL("filename",$AC$1),FIND("]",CELL("filename",$AC$1))+1,31)</f>
        <v>Kostenart 2</v>
      </c>
      <c r="D11" s="364" t="str">
        <f>IF(ISNUMBER(SEARCH("Kostena*",C11)),"&lt;== Umbenennen über Namen des Tabellenblatts erforderlich!!","")</f>
        <v>&lt;== Umbenennen über Namen des Tabellenblatts erforderlich!!</v>
      </c>
      <c r="E11" s="364"/>
      <c r="F11" s="364"/>
      <c r="G11" s="364"/>
      <c r="H11" s="364"/>
      <c r="I11" s="365"/>
      <c r="J11" s="365"/>
      <c r="K11" s="363"/>
      <c r="O11" s="367"/>
      <c r="P11" s="366" t="s">
        <v>113</v>
      </c>
      <c r="Q11" s="468" t="str">
        <f>IF('Allgemeine Daten'!E12="","Eingabe fehlt!",'Allgemeine Daten'!E12)</f>
        <v>Eingabe fehlt!</v>
      </c>
      <c r="R11" s="468"/>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c r="A12" s="438" t="str">
        <f>IF(AND(X6&lt;&gt;"",LEN(X6)&lt;X10),"Eintrag auf Reiter der ersten Kostenart unvollständig!",IF(ISNUMBER(SEARCH("kos*",X6)),"Eingabe auf Reiter der ersten Kostenart fehlt noch!",""))</f>
        <v/>
      </c>
      <c r="B12" s="438"/>
      <c r="C12" s="438"/>
      <c r="D12" s="205"/>
      <c r="E12" s="205"/>
      <c r="F12" s="205"/>
      <c r="G12" s="206"/>
      <c r="H12" s="206"/>
      <c r="I12" s="207"/>
      <c r="J12" s="207"/>
      <c r="K12" s="208"/>
      <c r="L12" s="208"/>
      <c r="M12" s="208"/>
      <c r="N12" s="207"/>
      <c r="O12" s="207"/>
      <c r="P12" s="207"/>
      <c r="Q12" s="207"/>
      <c r="R12" s="207"/>
      <c r="S12" s="209"/>
      <c r="T12" s="439"/>
      <c r="U12" s="439"/>
      <c r="V12" s="439"/>
      <c r="W12" s="439"/>
      <c r="X12" s="439"/>
      <c r="Y12" s="251"/>
      <c r="Z12" s="251"/>
      <c r="AA12" s="252"/>
      <c r="AB12" s="252"/>
      <c r="AC12" s="252"/>
      <c r="AD12" s="252"/>
      <c r="AE12" s="252"/>
      <c r="AF12" s="252"/>
      <c r="AG12" s="252"/>
    </row>
    <row r="13" spans="1:33" s="45" customFormat="1" ht="21.75" customHeight="1" thickBot="1">
      <c r="A13" s="71" t="s">
        <v>58</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59</v>
      </c>
      <c r="Y13" s="253"/>
      <c r="Z13" s="253"/>
      <c r="AA13" s="254"/>
      <c r="AB13" s="254"/>
      <c r="AC13" s="254"/>
      <c r="AD13" s="254"/>
      <c r="AE13" s="254"/>
      <c r="AF13" s="254"/>
      <c r="AG13" s="254"/>
    </row>
    <row r="14" spans="1:33" s="19" customFormat="1" ht="45" customHeight="1">
      <c r="A14" s="440" t="s">
        <v>70</v>
      </c>
      <c r="B14" s="442" t="s">
        <v>71</v>
      </c>
      <c r="C14" s="444" t="s">
        <v>1</v>
      </c>
      <c r="D14" s="446" t="s">
        <v>73</v>
      </c>
      <c r="E14" s="448" t="s">
        <v>78</v>
      </c>
      <c r="F14" s="450" t="s">
        <v>86</v>
      </c>
      <c r="G14" s="452" t="s">
        <v>87</v>
      </c>
      <c r="H14" s="453"/>
      <c r="I14" s="440" t="s">
        <v>75</v>
      </c>
      <c r="J14" s="456"/>
      <c r="K14" s="457"/>
      <c r="L14" s="457"/>
      <c r="M14" s="457"/>
      <c r="N14" s="458"/>
      <c r="O14" s="459" t="s">
        <v>48</v>
      </c>
      <c r="P14" s="461" t="str">
        <f>IF('Allgemeine Daten'!U14="Ja","Buchhalterische Angaben zum Wirtschaftsgut","Angaben hierzu nicht erforderlich da kein Investitionsprojekt!")</f>
        <v>Buchhalterische Angaben zum Wirtschaftsgut</v>
      </c>
      <c r="Q14" s="462"/>
      <c r="R14" s="463"/>
      <c r="S14" s="464" t="s">
        <v>74</v>
      </c>
      <c r="T14" s="465"/>
      <c r="U14" s="465"/>
      <c r="V14" s="316"/>
      <c r="W14" s="466" t="s">
        <v>39</v>
      </c>
      <c r="X14" s="282" t="s">
        <v>79</v>
      </c>
      <c r="Y14" s="430" t="s">
        <v>66</v>
      </c>
      <c r="Z14" s="431"/>
      <c r="AA14" s="432"/>
      <c r="AB14" s="433"/>
      <c r="AC14" s="255"/>
      <c r="AD14" s="256"/>
      <c r="AE14" s="256"/>
      <c r="AF14" s="256"/>
      <c r="AG14" s="256"/>
    </row>
    <row r="15" spans="1:33" s="19" customFormat="1" ht="60" customHeight="1" thickBot="1">
      <c r="A15" s="441"/>
      <c r="B15" s="443"/>
      <c r="C15" s="445"/>
      <c r="D15" s="447"/>
      <c r="E15" s="449"/>
      <c r="F15" s="451"/>
      <c r="G15" s="454"/>
      <c r="H15" s="455"/>
      <c r="I15" s="310" t="s">
        <v>92</v>
      </c>
      <c r="J15" s="311" t="s">
        <v>88</v>
      </c>
      <c r="K15" s="312" t="s">
        <v>89</v>
      </c>
      <c r="L15" s="313" t="s">
        <v>97</v>
      </c>
      <c r="M15" s="313" t="s">
        <v>96</v>
      </c>
      <c r="N15" s="314" t="s">
        <v>72</v>
      </c>
      <c r="O15" s="460"/>
      <c r="P15" s="385" t="s">
        <v>109</v>
      </c>
      <c r="Q15" s="386" t="s">
        <v>110</v>
      </c>
      <c r="R15" s="387" t="s">
        <v>108</v>
      </c>
      <c r="S15" s="315" t="s">
        <v>90</v>
      </c>
      <c r="T15" s="313" t="s">
        <v>93</v>
      </c>
      <c r="U15" s="313" t="s">
        <v>91</v>
      </c>
      <c r="V15" s="48"/>
      <c r="W15" s="467"/>
      <c r="X15" s="283" t="s">
        <v>95</v>
      </c>
      <c r="Y15" s="257" t="s">
        <v>67</v>
      </c>
      <c r="Z15" s="258" t="s">
        <v>68</v>
      </c>
      <c r="AA15" s="259" t="s">
        <v>69</v>
      </c>
      <c r="AB15" s="260" t="s">
        <v>43</v>
      </c>
      <c r="AC15" s="261">
        <f>SUBTOTAL(9,AC18:AC567)</f>
        <v>0</v>
      </c>
      <c r="AD15" s="261">
        <f t="shared" si="0" ref="AD15:AF15">SUBTOTAL(9,AD18:AD567)</f>
        <v>0</v>
      </c>
      <c r="AE15" s="261">
        <f t="shared" si="0"/>
        <v>0</v>
      </c>
      <c r="AF15" s="261">
        <f t="shared" si="0"/>
        <v>0</v>
      </c>
      <c r="AG15" s="256"/>
    </row>
    <row r="16" spans="1:33" s="19" customFormat="1" ht="24" customHeight="1">
      <c r="A16" s="434" t="s">
        <v>63</v>
      </c>
      <c r="B16" s="436" t="s">
        <v>65</v>
      </c>
      <c r="C16" s="437"/>
      <c r="D16" s="437"/>
      <c r="E16" s="318" t="s">
        <v>29</v>
      </c>
      <c r="F16" s="211" t="s">
        <v>6</v>
      </c>
      <c r="G16" s="354" t="s">
        <v>3</v>
      </c>
      <c r="H16" s="355" t="s">
        <v>4</v>
      </c>
      <c r="I16" s="210" t="s">
        <v>30</v>
      </c>
      <c r="J16" s="212" t="s">
        <v>30</v>
      </c>
      <c r="K16" s="213" t="s">
        <v>6</v>
      </c>
      <c r="L16" s="324">
        <f>SUBTOTAL(9,L18:L567)</f>
        <v>0</v>
      </c>
      <c r="M16" s="324">
        <f>SUBTOTAL(9,M18:M567)</f>
        <v>0</v>
      </c>
      <c r="N16" s="214" t="s">
        <v>64</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50</v>
      </c>
      <c r="AD16" s="262" t="s">
        <v>51</v>
      </c>
      <c r="AE16" s="262" t="s">
        <v>80</v>
      </c>
      <c r="AF16" s="262" t="s">
        <v>81</v>
      </c>
      <c r="AG16" s="256"/>
    </row>
    <row r="17" spans="1:33" s="20" customFormat="1" ht="20.1" customHeight="1" thickBot="1">
      <c r="A17" s="435"/>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82</v>
      </c>
      <c r="AD17" s="264" t="s">
        <v>83</v>
      </c>
      <c r="AE17" s="264" t="s">
        <v>84</v>
      </c>
      <c r="AF17" s="264" t="s">
        <v>85</v>
      </c>
      <c r="AG17" s="263"/>
    </row>
    <row r="18" spans="1:33" s="353" customFormat="1" ht="16.5" customHeight="1" thickTop="1">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IF(AND($M18&lt;&gt;"",IFERROR(ABS($M18)&gt;ABS($L18),0)),1,0)</f>
        <v>0</v>
      </c>
      <c r="AD18" s="255">
        <f>IF($L18&lt;&gt;"",IF(AND($U18&lt;&gt;"",OR(AND(IFERROR(ABS($U18)&lt;&gt;ABS($L18),0),$N18=""),AND(ISNONTEXT($N18),IFERROR(ABS($U18)&gt;ABS($L18),0)),ISTEXT(U18))),1,0),0)</f>
        <v>0</v>
      </c>
      <c r="AE18" s="255">
        <f>IF(AND($X18&lt;&gt;0,$U18&lt;&gt;"",IFERROR(ABS($X18)&gt;ABS($U18),0)),1,0)</f>
        <v>0</v>
      </c>
      <c r="AF18" s="255">
        <f>IF(AND($X18&lt;&gt;0,$U18&lt;&gt;"",$M18&lt;&gt;"",OR(ISNUMBER($N18),$N18=""),ABS($X18)&gt;IFERROR(ABS($M18),0)),1,0)</f>
        <v>0</v>
      </c>
      <c r="AG18" s="352"/>
    </row>
    <row r="19" spans="1:34" s="21" customFormat="1" ht="16.5" customHeight="1">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ref="AC19:AC82">IF(AND($M19&lt;&gt;"",IFERROR(ABS($M19)&gt;ABS($L19),0)),1,0)</f>
        <v>0</v>
      </c>
      <c r="AD19" s="255">
        <f t="shared" si="2" ref="AD19:AD82">IF($L19&lt;&gt;"",IF(AND($U19&lt;&gt;"",OR(AND(IFERROR(ABS($U19)&lt;&gt;ABS($L19),0),$N19=""),AND(ISNONTEXT($N19),IFERROR(ABS($U19)&gt;ABS($L19),0)),ISTEXT(U19))),1,0),0)</f>
        <v>0</v>
      </c>
      <c r="AE19" s="255">
        <f t="shared" si="3" ref="AE19:AE82">IF(AND($X19&lt;&gt;0,$U19&lt;&gt;"",IFERROR(ABS($X19)&gt;ABS($U19),0)),1,0)</f>
        <v>0</v>
      </c>
      <c r="AF19" s="255">
        <f t="shared" si="4" ref="AF19:AF82">IF(AND($X19&lt;&gt;0,$U19&lt;&gt;"",$M19&lt;&gt;"",OR(ISNUMBER($N19),$N19=""),ABS($X19)&gt;IFERROR(ABS($M19),0)),1,0)</f>
        <v>0</v>
      </c>
      <c r="AG19" s="352"/>
      <c r="AH19" s="353"/>
    </row>
    <row r="20" spans="1:34" s="21" customFormat="1" ht="16.5" customHeight="1">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si="5" ref="AA20:AA83">IFERROR(X20+Y20,0)</f>
        <v>0</v>
      </c>
      <c r="AB20" s="270"/>
      <c r="AC20" s="255">
        <f t="shared" si="1"/>
        <v>0</v>
      </c>
      <c r="AD20" s="255">
        <f t="shared" si="2"/>
        <v>0</v>
      </c>
      <c r="AE20" s="255">
        <f t="shared" si="3"/>
        <v>0</v>
      </c>
      <c r="AF20" s="255">
        <f t="shared" si="4"/>
        <v>0</v>
      </c>
      <c r="AG20" s="352"/>
      <c r="AH20" s="353"/>
    </row>
    <row r="21" spans="1:34" s="21" customFormat="1" ht="16.5" customHeight="1">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352"/>
      <c r="AH21" s="353"/>
    </row>
    <row r="22" spans="1:34" s="21" customFormat="1" ht="16.5" customHeight="1">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352"/>
      <c r="AH22" s="353"/>
    </row>
    <row r="23" spans="1:34" s="21" customFormat="1" ht="16.5" customHeight="1">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352"/>
      <c r="AH23" s="353"/>
    </row>
    <row r="24" spans="1:34" s="21" customFormat="1" ht="16.5" customHeight="1">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352"/>
      <c r="AH24" s="353"/>
    </row>
    <row r="25" spans="1:34" s="21" customFormat="1" ht="16.5" customHeight="1">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352"/>
      <c r="AH25" s="353"/>
    </row>
    <row r="26" spans="1:33" s="21" customFormat="1" ht="16.5" customHeight="1">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352"/>
    </row>
    <row r="27" spans="1:33" s="21" customFormat="1" ht="16.5" customHeight="1">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si="1"/>
        <v>0</v>
      </c>
      <c r="AD82" s="255">
        <f t="shared" si="2"/>
        <v>0</v>
      </c>
      <c r="AE82" s="255">
        <f t="shared" si="3"/>
        <v>0</v>
      </c>
      <c r="AF82" s="255">
        <f t="shared" si="4"/>
        <v>0</v>
      </c>
      <c r="AG82" s="271"/>
    </row>
    <row r="83" spans="1:33" s="21" customFormat="1" ht="16.5" customHeight="1">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ref="AC83:AC146">IF(AND($M83&lt;&gt;"",IFERROR(ABS($M83)&gt;ABS($L83),0)),1,0)</f>
        <v>0</v>
      </c>
      <c r="AD83" s="255">
        <f t="shared" si="7" ref="AD83:AD146">IF($L83&lt;&gt;"",IF(AND($U83&lt;&gt;"",OR(AND(IFERROR(ABS($U83)&lt;&gt;ABS($L83),0),$N83=""),AND(ISNONTEXT($N83),IFERROR(ABS($U83)&gt;ABS($L83),0)),ISTEXT(U83))),1,0),0)</f>
        <v>0</v>
      </c>
      <c r="AE83" s="255">
        <f t="shared" si="8" ref="AE83:AE146">IF(AND($X83&lt;&gt;0,$U83&lt;&gt;"",IFERROR(ABS($X83)&gt;ABS($U83),0)),1,0)</f>
        <v>0</v>
      </c>
      <c r="AF83" s="255">
        <f t="shared" si="9" ref="AF83:AF146">IF(AND($X83&lt;&gt;0,$U83&lt;&gt;"",$M83&lt;&gt;"",OR(ISNUMBER($N83),$N83=""),ABS($X83)&gt;IFERROR(ABS($M83),0)),1,0)</f>
        <v>0</v>
      </c>
      <c r="AG83" s="271"/>
    </row>
    <row r="84" spans="1:33" s="21" customFormat="1" ht="16.5" customHeight="1">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si="10" ref="AA84:AA147">IFERROR(X84+Y84,0)</f>
        <v>0</v>
      </c>
      <c r="AB84" s="270"/>
      <c r="AC84" s="255">
        <f t="shared" si="6"/>
        <v>0</v>
      </c>
      <c r="AD84" s="255">
        <f t="shared" si="7"/>
        <v>0</v>
      </c>
      <c r="AE84" s="255">
        <f t="shared" si="8"/>
        <v>0</v>
      </c>
      <c r="AF84" s="255">
        <f t="shared" si="9"/>
        <v>0</v>
      </c>
      <c r="AG84" s="271"/>
    </row>
    <row r="85" spans="1:33" s="21" customFormat="1" ht="16.5" customHeight="1">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si="6"/>
        <v>0</v>
      </c>
      <c r="AD146" s="255">
        <f t="shared" si="7"/>
        <v>0</v>
      </c>
      <c r="AE146" s="255">
        <f t="shared" si="8"/>
        <v>0</v>
      </c>
      <c r="AF146" s="255">
        <f t="shared" si="9"/>
        <v>0</v>
      </c>
      <c r="AG146" s="271"/>
    </row>
    <row r="147" spans="1:33" s="21" customFormat="1" ht="16.5" customHeight="1">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ref="AC147:AC210">IF(AND($M147&lt;&gt;"",IFERROR(ABS($M147)&gt;ABS($L147),0)),1,0)</f>
        <v>0</v>
      </c>
      <c r="AD147" s="255">
        <f t="shared" si="12" ref="AD147:AD210">IF($L147&lt;&gt;"",IF(AND($U147&lt;&gt;"",OR(AND(IFERROR(ABS($U147)&lt;&gt;ABS($L147),0),$N147=""),AND(ISNONTEXT($N147),IFERROR(ABS($U147)&gt;ABS($L147),0)),ISTEXT(U147))),1,0),0)</f>
        <v>0</v>
      </c>
      <c r="AE147" s="255">
        <f t="shared" si="13" ref="AE147:AE210">IF(AND($X147&lt;&gt;0,$U147&lt;&gt;"",IFERROR(ABS($X147)&gt;ABS($U147),0)),1,0)</f>
        <v>0</v>
      </c>
      <c r="AF147" s="255">
        <f t="shared" si="14" ref="AF147:AF210">IF(AND($X147&lt;&gt;0,$U147&lt;&gt;"",$M147&lt;&gt;"",OR(ISNUMBER($N147),$N147=""),ABS($X147)&gt;IFERROR(ABS($M147),0)),1,0)</f>
        <v>0</v>
      </c>
      <c r="AG147" s="271"/>
    </row>
    <row r="148" spans="1:33" s="21" customFormat="1" ht="16.5" customHeight="1">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si="15" ref="AA148:AA211">IFERROR(X148+Y148,0)</f>
        <v>0</v>
      </c>
      <c r="AB148" s="270"/>
      <c r="AC148" s="255">
        <f t="shared" si="11"/>
        <v>0</v>
      </c>
      <c r="AD148" s="255">
        <f t="shared" si="12"/>
        <v>0</v>
      </c>
      <c r="AE148" s="255">
        <f t="shared" si="13"/>
        <v>0</v>
      </c>
      <c r="AF148" s="255">
        <f t="shared" si="14"/>
        <v>0</v>
      </c>
      <c r="AG148" s="271"/>
    </row>
    <row r="149" spans="1:33" s="21" customFormat="1" ht="16.5" customHeight="1">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si="11"/>
        <v>0</v>
      </c>
      <c r="AD210" s="255">
        <f t="shared" si="12"/>
        <v>0</v>
      </c>
      <c r="AE210" s="255">
        <f t="shared" si="13"/>
        <v>0</v>
      </c>
      <c r="AF210" s="255">
        <f t="shared" si="14"/>
        <v>0</v>
      </c>
      <c r="AG210" s="271"/>
    </row>
    <row r="211" spans="1:33" s="21" customFormat="1" ht="16.5" customHeight="1">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ref="AC211:AC274">IF(AND($M211&lt;&gt;"",IFERROR(ABS($M211)&gt;ABS($L211),0)),1,0)</f>
        <v>0</v>
      </c>
      <c r="AD211" s="255">
        <f t="shared" si="17" ref="AD211:AD274">IF($L211&lt;&gt;"",IF(AND($U211&lt;&gt;"",OR(AND(IFERROR(ABS($U211)&lt;&gt;ABS($L211),0),$N211=""),AND(ISNONTEXT($N211),IFERROR(ABS($U211)&gt;ABS($L211),0)),ISTEXT(U211))),1,0),0)</f>
        <v>0</v>
      </c>
      <c r="AE211" s="255">
        <f t="shared" si="18" ref="AE211:AE274">IF(AND($X211&lt;&gt;0,$U211&lt;&gt;"",IFERROR(ABS($X211)&gt;ABS($U211),0)),1,0)</f>
        <v>0</v>
      </c>
      <c r="AF211" s="255">
        <f t="shared" si="19" ref="AF211:AF274">IF(AND($X211&lt;&gt;0,$U211&lt;&gt;"",$M211&lt;&gt;"",OR(ISNUMBER($N211),$N211=""),ABS($X211)&gt;IFERROR(ABS($M211),0)),1,0)</f>
        <v>0</v>
      </c>
      <c r="AG211" s="271"/>
    </row>
    <row r="212" spans="1:33" s="21" customFormat="1" ht="16.5" customHeight="1">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si="20" ref="AA212:AA275">IFERROR(X212+Y212,0)</f>
        <v>0</v>
      </c>
      <c r="AB212" s="270"/>
      <c r="AC212" s="255">
        <f t="shared" si="16"/>
        <v>0</v>
      </c>
      <c r="AD212" s="255">
        <f t="shared" si="17"/>
        <v>0</v>
      </c>
      <c r="AE212" s="255">
        <f t="shared" si="18"/>
        <v>0</v>
      </c>
      <c r="AF212" s="255">
        <f t="shared" si="19"/>
        <v>0</v>
      </c>
      <c r="AG212" s="271"/>
    </row>
    <row r="213" spans="1:33" s="21" customFormat="1" ht="16.5" customHeight="1">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si="16"/>
        <v>0</v>
      </c>
      <c r="AD274" s="255">
        <f t="shared" si="17"/>
        <v>0</v>
      </c>
      <c r="AE274" s="255">
        <f t="shared" si="18"/>
        <v>0</v>
      </c>
      <c r="AF274" s="255">
        <f t="shared" si="19"/>
        <v>0</v>
      </c>
      <c r="AG274" s="271"/>
    </row>
    <row r="275" spans="1:33" s="21" customFormat="1" ht="16.5" customHeight="1">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ref="AC275:AC338">IF(AND($M275&lt;&gt;"",IFERROR(ABS($M275)&gt;ABS($L275),0)),1,0)</f>
        <v>0</v>
      </c>
      <c r="AD275" s="255">
        <f t="shared" si="22" ref="AD275:AD338">IF($L275&lt;&gt;"",IF(AND($U275&lt;&gt;"",OR(AND(IFERROR(ABS($U275)&lt;&gt;ABS($L275),0),$N275=""),AND(ISNONTEXT($N275),IFERROR(ABS($U275)&gt;ABS($L275),0)),ISTEXT(U275))),1,0),0)</f>
        <v>0</v>
      </c>
      <c r="AE275" s="255">
        <f t="shared" si="23" ref="AE275:AE338">IF(AND($X275&lt;&gt;0,$U275&lt;&gt;"",IFERROR(ABS($X275)&gt;ABS($U275),0)),1,0)</f>
        <v>0</v>
      </c>
      <c r="AF275" s="255">
        <f t="shared" si="24" ref="AF275:AF338">IF(AND($X275&lt;&gt;0,$U275&lt;&gt;"",$M275&lt;&gt;"",OR(ISNUMBER($N275),$N275=""),ABS($X275)&gt;IFERROR(ABS($M275),0)),1,0)</f>
        <v>0</v>
      </c>
      <c r="AG275" s="271"/>
    </row>
    <row r="276" spans="1:33" s="21" customFormat="1" ht="16.5" customHeight="1">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si="25" ref="AA276:AA339">IFERROR(X276+Y276,0)</f>
        <v>0</v>
      </c>
      <c r="AB276" s="270"/>
      <c r="AC276" s="255">
        <f t="shared" si="21"/>
        <v>0</v>
      </c>
      <c r="AD276" s="255">
        <f t="shared" si="22"/>
        <v>0</v>
      </c>
      <c r="AE276" s="255">
        <f t="shared" si="23"/>
        <v>0</v>
      </c>
      <c r="AF276" s="255">
        <f t="shared" si="24"/>
        <v>0</v>
      </c>
      <c r="AG276" s="271"/>
    </row>
    <row r="277" spans="1:33" s="21" customFormat="1" ht="16.5" customHeight="1">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si="21"/>
        <v>0</v>
      </c>
      <c r="AD338" s="255">
        <f t="shared" si="22"/>
        <v>0</v>
      </c>
      <c r="AE338" s="255">
        <f t="shared" si="23"/>
        <v>0</v>
      </c>
      <c r="AF338" s="255">
        <f t="shared" si="24"/>
        <v>0</v>
      </c>
      <c r="AG338" s="271"/>
    </row>
    <row r="339" spans="1:33" s="21" customFormat="1" ht="16.5" customHeight="1">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ref="AC339:AC402">IF(AND($M339&lt;&gt;"",IFERROR(ABS($M339)&gt;ABS($L339),0)),1,0)</f>
        <v>0</v>
      </c>
      <c r="AD339" s="255">
        <f t="shared" si="27" ref="AD339:AD402">IF($L339&lt;&gt;"",IF(AND($U339&lt;&gt;"",OR(AND(IFERROR(ABS($U339)&lt;&gt;ABS($L339),0),$N339=""),AND(ISNONTEXT($N339),IFERROR(ABS($U339)&gt;ABS($L339),0)),ISTEXT(U339))),1,0),0)</f>
        <v>0</v>
      </c>
      <c r="AE339" s="255">
        <f t="shared" si="28" ref="AE339:AE402">IF(AND($X339&lt;&gt;0,$U339&lt;&gt;"",IFERROR(ABS($X339)&gt;ABS($U339),0)),1,0)</f>
        <v>0</v>
      </c>
      <c r="AF339" s="255">
        <f t="shared" si="29" ref="AF339:AF402">IF(AND($X339&lt;&gt;0,$U339&lt;&gt;"",$M339&lt;&gt;"",OR(ISNUMBER($N339),$N339=""),ABS($X339)&gt;IFERROR(ABS($M339),0)),1,0)</f>
        <v>0</v>
      </c>
      <c r="AG339" s="271"/>
    </row>
    <row r="340" spans="1:33" s="21" customFormat="1" ht="16.5" customHeight="1">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si="30" ref="AA340:AA403">IFERROR(X340+Y340,0)</f>
        <v>0</v>
      </c>
      <c r="AB340" s="270"/>
      <c r="AC340" s="255">
        <f t="shared" si="26"/>
        <v>0</v>
      </c>
      <c r="AD340" s="255">
        <f t="shared" si="27"/>
        <v>0</v>
      </c>
      <c r="AE340" s="255">
        <f t="shared" si="28"/>
        <v>0</v>
      </c>
      <c r="AF340" s="255">
        <f t="shared" si="29"/>
        <v>0</v>
      </c>
      <c r="AG340" s="271"/>
    </row>
    <row r="341" spans="1:33" s="21" customFormat="1" ht="16.5" customHeight="1">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si="26"/>
        <v>0</v>
      </c>
      <c r="AD402" s="255">
        <f t="shared" si="27"/>
        <v>0</v>
      </c>
      <c r="AE402" s="255">
        <f t="shared" si="28"/>
        <v>0</v>
      </c>
      <c r="AF402" s="255">
        <f t="shared" si="29"/>
        <v>0</v>
      </c>
      <c r="AG402" s="271"/>
    </row>
    <row r="403" spans="1:33" s="21" customFormat="1" ht="16.5" customHeight="1">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ref="AC403:AC466">IF(AND($M403&lt;&gt;"",IFERROR(ABS($M403)&gt;ABS($L403),0)),1,0)</f>
        <v>0</v>
      </c>
      <c r="AD403" s="255">
        <f t="shared" si="32" ref="AD403:AD466">IF($L403&lt;&gt;"",IF(AND($U403&lt;&gt;"",OR(AND(IFERROR(ABS($U403)&lt;&gt;ABS($L403),0),$N403=""),AND(ISNONTEXT($N403),IFERROR(ABS($U403)&gt;ABS($L403),0)),ISTEXT(U403))),1,0),0)</f>
        <v>0</v>
      </c>
      <c r="AE403" s="255">
        <f t="shared" si="33" ref="AE403:AE466">IF(AND($X403&lt;&gt;0,$U403&lt;&gt;"",IFERROR(ABS($X403)&gt;ABS($U403),0)),1,0)</f>
        <v>0</v>
      </c>
      <c r="AF403" s="255">
        <f t="shared" si="34" ref="AF403:AF466">IF(AND($X403&lt;&gt;0,$U403&lt;&gt;"",$M403&lt;&gt;"",OR(ISNUMBER($N403),$N403=""),ABS($X403)&gt;IFERROR(ABS($M403),0)),1,0)</f>
        <v>0</v>
      </c>
      <c r="AG403" s="271"/>
    </row>
    <row r="404" spans="1:33" s="21" customFormat="1" ht="16.5" customHeight="1">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si="35" ref="AA404:AA467">IFERROR(X404+Y404,0)</f>
        <v>0</v>
      </c>
      <c r="AB404" s="270"/>
      <c r="AC404" s="255">
        <f t="shared" si="31"/>
        <v>0</v>
      </c>
      <c r="AD404" s="255">
        <f t="shared" si="32"/>
        <v>0</v>
      </c>
      <c r="AE404" s="255">
        <f t="shared" si="33"/>
        <v>0</v>
      </c>
      <c r="AF404" s="255">
        <f t="shared" si="34"/>
        <v>0</v>
      </c>
      <c r="AG404" s="271"/>
    </row>
    <row r="405" spans="1:33" s="21" customFormat="1" ht="16.5" customHeight="1">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si="31"/>
        <v>0</v>
      </c>
      <c r="AD466" s="255">
        <f t="shared" si="32"/>
        <v>0</v>
      </c>
      <c r="AE466" s="255">
        <f t="shared" si="33"/>
        <v>0</v>
      </c>
      <c r="AF466" s="255">
        <f t="shared" si="34"/>
        <v>0</v>
      </c>
      <c r="AG466" s="271"/>
    </row>
    <row r="467" spans="1:33" s="21" customFormat="1" ht="16.5" customHeight="1">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ref="AC467:AC530">IF(AND($M467&lt;&gt;"",IFERROR(ABS($M467)&gt;ABS($L467),0)),1,0)</f>
        <v>0</v>
      </c>
      <c r="AD467" s="255">
        <f t="shared" si="37" ref="AD467:AD530">IF($L467&lt;&gt;"",IF(AND($U467&lt;&gt;"",OR(AND(IFERROR(ABS($U467)&lt;&gt;ABS($L467),0),$N467=""),AND(ISNONTEXT($N467),IFERROR(ABS($U467)&gt;ABS($L467),0)),ISTEXT(U467))),1,0),0)</f>
        <v>0</v>
      </c>
      <c r="AE467" s="255">
        <f t="shared" si="38" ref="AE467:AE530">IF(AND($X467&lt;&gt;0,$U467&lt;&gt;"",IFERROR(ABS($X467)&gt;ABS($U467),0)),1,0)</f>
        <v>0</v>
      </c>
      <c r="AF467" s="255">
        <f t="shared" si="39" ref="AF467:AF530">IF(AND($X467&lt;&gt;0,$U467&lt;&gt;"",$M467&lt;&gt;"",OR(ISNUMBER($N467),$N467=""),ABS($X467)&gt;IFERROR(ABS($M467),0)),1,0)</f>
        <v>0</v>
      </c>
      <c r="AG467" s="271"/>
    </row>
    <row r="468" spans="1:33" s="21" customFormat="1" ht="16.5" customHeight="1">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si="40" ref="AA468:AA531">IFERROR(X468+Y468,0)</f>
        <v>0</v>
      </c>
      <c r="AB468" s="270"/>
      <c r="AC468" s="255">
        <f t="shared" si="36"/>
        <v>0</v>
      </c>
      <c r="AD468" s="255">
        <f t="shared" si="37"/>
        <v>0</v>
      </c>
      <c r="AE468" s="255">
        <f t="shared" si="38"/>
        <v>0</v>
      </c>
      <c r="AF468" s="255">
        <f t="shared" si="39"/>
        <v>0</v>
      </c>
      <c r="AG468" s="271"/>
    </row>
    <row r="469" spans="1:33" s="21" customFormat="1" ht="16.5" customHeight="1">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si="36"/>
        <v>0</v>
      </c>
      <c r="AD530" s="255">
        <f t="shared" si="37"/>
        <v>0</v>
      </c>
      <c r="AE530" s="255">
        <f t="shared" si="38"/>
        <v>0</v>
      </c>
      <c r="AF530" s="255">
        <f t="shared" si="39"/>
        <v>0</v>
      </c>
      <c r="AG530" s="271"/>
    </row>
    <row r="531" spans="1:33" s="21" customFormat="1" ht="16.5" customHeight="1">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ref="AC531:AC567">IF(AND($M531&lt;&gt;"",IFERROR(ABS($M531)&gt;ABS($L531),0)),1,0)</f>
        <v>0</v>
      </c>
      <c r="AD531" s="255">
        <f t="shared" si="42" ref="AD531:AD567">IF($L531&lt;&gt;"",IF(AND($U531&lt;&gt;"",OR(AND(IFERROR(ABS($U531)&lt;&gt;ABS($L531),0),$N531=""),AND(ISNONTEXT($N531),IFERROR(ABS($U531)&gt;ABS($L531),0)),ISTEXT(U531))),1,0),0)</f>
        <v>0</v>
      </c>
      <c r="AE531" s="255">
        <f t="shared" si="43" ref="AE531:AE567">IF(AND($X531&lt;&gt;0,$U531&lt;&gt;"",IFERROR(ABS($X531)&gt;ABS($U531),0)),1,0)</f>
        <v>0</v>
      </c>
      <c r="AF531" s="255">
        <f t="shared" si="44" ref="AF531:AF567">IF(AND($X531&lt;&gt;0,$U531&lt;&gt;"",$M531&lt;&gt;"",OR(ISNUMBER($N531),$N531=""),ABS($X531)&gt;IFERROR(ABS($M531),0)),1,0)</f>
        <v>0</v>
      </c>
      <c r="AG531" s="271"/>
    </row>
    <row r="532" spans="1:33" s="21" customFormat="1" ht="16.5" customHeight="1">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si="45" ref="AA532:AA566">IFERROR(X532+Y532,0)</f>
        <v>0</v>
      </c>
      <c r="AB532" s="270"/>
      <c r="AC532" s="255">
        <f t="shared" si="41"/>
        <v>0</v>
      </c>
      <c r="AD532" s="255">
        <f t="shared" si="42"/>
        <v>0</v>
      </c>
      <c r="AE532" s="255">
        <f t="shared" si="43"/>
        <v>0</v>
      </c>
      <c r="AF532" s="255">
        <f t="shared" si="44"/>
        <v>0</v>
      </c>
      <c r="AG532" s="271"/>
    </row>
    <row r="533" spans="1:33" s="21" customFormat="1" ht="16.5" customHeight="1">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si="41"/>
        <v>0</v>
      </c>
      <c r="AD546" s="255">
        <f t="shared" si="42"/>
        <v>0</v>
      </c>
      <c r="AE546" s="255">
        <f t="shared" si="43"/>
        <v>0</v>
      </c>
      <c r="AF546" s="255">
        <f t="shared" si="44"/>
        <v>0</v>
      </c>
      <c r="AG546" s="271"/>
    </row>
    <row r="547" spans="1:33" s="21" customFormat="1" ht="16.5" customHeight="1">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1"/>
        <v>0</v>
      </c>
      <c r="AD547" s="255">
        <f t="shared" si="42"/>
        <v>0</v>
      </c>
      <c r="AE547" s="255">
        <f t="shared" si="43"/>
        <v>0</v>
      </c>
      <c r="AF547" s="255">
        <f t="shared" si="44"/>
        <v>0</v>
      </c>
      <c r="AG547" s="271"/>
    </row>
    <row r="548" spans="1:33" s="21" customFormat="1" ht="16.5" customHeight="1">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1"/>
        <v>0</v>
      </c>
      <c r="AD548" s="255">
        <f t="shared" si="42"/>
        <v>0</v>
      </c>
      <c r="AE548" s="255">
        <f t="shared" si="43"/>
        <v>0</v>
      </c>
      <c r="AF548" s="255">
        <f t="shared" si="44"/>
        <v>0</v>
      </c>
      <c r="AG548" s="271"/>
    </row>
    <row r="549" spans="1:33" s="21" customFormat="1" ht="16.5" customHeight="1">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1"/>
        <v>0</v>
      </c>
      <c r="AD549" s="255">
        <f t="shared" si="42"/>
        <v>0</v>
      </c>
      <c r="AE549" s="255">
        <f t="shared" si="43"/>
        <v>0</v>
      </c>
      <c r="AF549" s="255">
        <f t="shared" si="44"/>
        <v>0</v>
      </c>
      <c r="AG549" s="271"/>
    </row>
    <row r="550" spans="1:33" s="21" customFormat="1" ht="16.5" customHeight="1">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1"/>
        <v>0</v>
      </c>
      <c r="AD550" s="255">
        <f t="shared" si="42"/>
        <v>0</v>
      </c>
      <c r="AE550" s="255">
        <f t="shared" si="43"/>
        <v>0</v>
      </c>
      <c r="AF550" s="255">
        <f t="shared" si="44"/>
        <v>0</v>
      </c>
      <c r="AG550" s="271"/>
    </row>
    <row r="551" spans="1:33" s="21" customFormat="1" ht="16.5" customHeight="1">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1"/>
        <v>0</v>
      </c>
      <c r="AD551" s="255">
        <f t="shared" si="42"/>
        <v>0</v>
      </c>
      <c r="AE551" s="255">
        <f t="shared" si="43"/>
        <v>0</v>
      </c>
      <c r="AF551" s="255">
        <f t="shared" si="44"/>
        <v>0</v>
      </c>
      <c r="AG551" s="271"/>
    </row>
    <row r="552" spans="1:33" s="21" customFormat="1" ht="16.5" customHeight="1">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1"/>
        <v>0</v>
      </c>
      <c r="AD552" s="255">
        <f t="shared" si="42"/>
        <v>0</v>
      </c>
      <c r="AE552" s="255">
        <f t="shared" si="43"/>
        <v>0</v>
      </c>
      <c r="AF552" s="255">
        <f t="shared" si="44"/>
        <v>0</v>
      </c>
      <c r="AG552" s="271"/>
    </row>
    <row r="553" spans="1:33" s="21" customFormat="1" ht="16.5" customHeight="1">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1"/>
        <v>0</v>
      </c>
      <c r="AD553" s="255">
        <f t="shared" si="42"/>
        <v>0</v>
      </c>
      <c r="AE553" s="255">
        <f t="shared" si="43"/>
        <v>0</v>
      </c>
      <c r="AF553" s="255">
        <f t="shared" si="44"/>
        <v>0</v>
      </c>
      <c r="AG553" s="271"/>
    </row>
    <row r="554" spans="1:33" s="21" customFormat="1" ht="16.5" customHeight="1">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1"/>
        <v>0</v>
      </c>
      <c r="AD554" s="255">
        <f t="shared" si="42"/>
        <v>0</v>
      </c>
      <c r="AE554" s="255">
        <f t="shared" si="43"/>
        <v>0</v>
      </c>
      <c r="AF554" s="255">
        <f t="shared" si="44"/>
        <v>0</v>
      </c>
      <c r="AG554" s="271"/>
    </row>
    <row r="555" spans="1:33" s="21" customFormat="1" ht="16.5" customHeight="1">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1"/>
        <v>0</v>
      </c>
      <c r="AD555" s="255">
        <f t="shared" si="42"/>
        <v>0</v>
      </c>
      <c r="AE555" s="255">
        <f t="shared" si="43"/>
        <v>0</v>
      </c>
      <c r="AF555" s="255">
        <f t="shared" si="44"/>
        <v>0</v>
      </c>
      <c r="AG555" s="271"/>
    </row>
    <row r="556" spans="1:33" s="21" customFormat="1" ht="16.5" customHeight="1">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1"/>
        <v>0</v>
      </c>
      <c r="AD556" s="255">
        <f t="shared" si="42"/>
        <v>0</v>
      </c>
      <c r="AE556" s="255">
        <f t="shared" si="43"/>
        <v>0</v>
      </c>
      <c r="AF556" s="255">
        <f t="shared" si="44"/>
        <v>0</v>
      </c>
      <c r="AG556" s="271"/>
    </row>
    <row r="557" spans="1:33" s="21" customFormat="1" ht="16.5" customHeight="1">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1"/>
        <v>0</v>
      </c>
      <c r="AD557" s="255">
        <f t="shared" si="42"/>
        <v>0</v>
      </c>
      <c r="AE557" s="255">
        <f t="shared" si="43"/>
        <v>0</v>
      </c>
      <c r="AF557" s="255">
        <f t="shared" si="44"/>
        <v>0</v>
      </c>
      <c r="AG557" s="271"/>
    </row>
    <row r="558" spans="1:33" s="21" customFormat="1" ht="16.5" customHeight="1">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1"/>
        <v>0</v>
      </c>
      <c r="AD558" s="255">
        <f t="shared" si="42"/>
        <v>0</v>
      </c>
      <c r="AE558" s="255">
        <f t="shared" si="43"/>
        <v>0</v>
      </c>
      <c r="AF558" s="255">
        <f t="shared" si="44"/>
        <v>0</v>
      </c>
      <c r="AG558" s="271"/>
    </row>
    <row r="559" spans="1:33" s="21" customFormat="1" ht="16.5" customHeight="1">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1"/>
        <v>0</v>
      </c>
      <c r="AD559" s="255">
        <f t="shared" si="42"/>
        <v>0</v>
      </c>
      <c r="AE559" s="255">
        <f t="shared" si="43"/>
        <v>0</v>
      </c>
      <c r="AF559" s="255">
        <f t="shared" si="44"/>
        <v>0</v>
      </c>
      <c r="AG559" s="271"/>
    </row>
    <row r="560" spans="1:33" s="21" customFormat="1" ht="16.5" customHeight="1">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1"/>
        <v>0</v>
      </c>
      <c r="AD560" s="255">
        <f t="shared" si="42"/>
        <v>0</v>
      </c>
      <c r="AE560" s="255">
        <f t="shared" si="43"/>
        <v>0</v>
      </c>
      <c r="AF560" s="255">
        <f t="shared" si="44"/>
        <v>0</v>
      </c>
      <c r="AG560" s="271"/>
    </row>
    <row r="561" spans="1:33" s="21" customFormat="1" ht="16.5" customHeight="1">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1"/>
        <v>0</v>
      </c>
      <c r="AD561" s="255">
        <f t="shared" si="42"/>
        <v>0</v>
      </c>
      <c r="AE561" s="255">
        <f t="shared" si="43"/>
        <v>0</v>
      </c>
      <c r="AF561" s="255">
        <f t="shared" si="44"/>
        <v>0</v>
      </c>
      <c r="AG561" s="271"/>
    </row>
    <row r="562" spans="1:33" s="21" customFormat="1" ht="16.5" customHeight="1">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1"/>
        <v>0</v>
      </c>
      <c r="AD562" s="255">
        <f t="shared" si="42"/>
        <v>0</v>
      </c>
      <c r="AE562" s="255">
        <f t="shared" si="43"/>
        <v>0</v>
      </c>
      <c r="AF562" s="255">
        <f t="shared" si="44"/>
        <v>0</v>
      </c>
      <c r="AG562" s="271"/>
    </row>
    <row r="563" spans="1:33" s="21" customFormat="1" ht="16.5" customHeight="1">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1"/>
        <v>0</v>
      </c>
      <c r="AD563" s="255">
        <f t="shared" si="42"/>
        <v>0</v>
      </c>
      <c r="AE563" s="255">
        <f t="shared" si="43"/>
        <v>0</v>
      </c>
      <c r="AF563" s="255">
        <f t="shared" si="44"/>
        <v>0</v>
      </c>
      <c r="AG563" s="271"/>
    </row>
    <row r="564" spans="1:33" s="21" customFormat="1" ht="16.5" customHeight="1">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1"/>
        <v>0</v>
      </c>
      <c r="AD564" s="255">
        <f t="shared" si="42"/>
        <v>0</v>
      </c>
      <c r="AE564" s="255">
        <f t="shared" si="43"/>
        <v>0</v>
      </c>
      <c r="AF564" s="255">
        <f t="shared" si="44"/>
        <v>0</v>
      </c>
      <c r="AG564" s="271"/>
    </row>
    <row r="565" spans="1:33" s="21" customFormat="1" ht="16.5" customHeight="1">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1"/>
        <v>0</v>
      </c>
      <c r="AD565" s="255">
        <f t="shared" si="42"/>
        <v>0</v>
      </c>
      <c r="AE565" s="255">
        <f t="shared" si="43"/>
        <v>0</v>
      </c>
      <c r="AF565" s="255">
        <f t="shared" si="44"/>
        <v>0</v>
      </c>
      <c r="AG565" s="271"/>
    </row>
    <row r="566" spans="1:33" s="21" customFormat="1" ht="16.5" customHeight="1">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1"/>
        <v>0</v>
      </c>
      <c r="AD566" s="255">
        <f t="shared" si="42"/>
        <v>0</v>
      </c>
      <c r="AE566" s="255">
        <f t="shared" si="43"/>
        <v>0</v>
      </c>
      <c r="AF566" s="255">
        <f t="shared" si="44"/>
        <v>0</v>
      </c>
      <c r="AG566" s="271"/>
    </row>
    <row r="567" spans="1:33" s="21" customFormat="1" ht="16.5" customHeight="1" thickBot="1">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1"/>
        <v>0</v>
      </c>
      <c r="AD567" s="255">
        <f t="shared" si="42"/>
        <v>0</v>
      </c>
      <c r="AE567" s="255">
        <f t="shared" si="43"/>
        <v>0</v>
      </c>
      <c r="AF567" s="255">
        <f t="shared" si="44"/>
        <v>0</v>
      </c>
      <c r="AG567" s="271"/>
    </row>
    <row r="568" spans="1:33" s="19" customFormat="1" ht="12.75">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3">
    <mergeCell ref="Q11:R11"/>
    <mergeCell ref="A1:X1"/>
    <mergeCell ref="A2:X4"/>
    <mergeCell ref="C6:N6"/>
    <mergeCell ref="C7:K7"/>
    <mergeCell ref="C9:G9"/>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Y14:AB14"/>
  </mergeCells>
  <conditionalFormatting sqref="Q11 T11 X11">
    <cfRule type="cellIs" priority="35" dxfId="5" operator="equal">
      <formula>0</formula>
    </cfRule>
  </conditionalFormatting>
  <conditionalFormatting sqref="B18:B567">
    <cfRule type="expression" priority="40" dxfId="5">
      <formula>AND(B18="",OR($X18&lt;&gt;"",$E18&lt;&gt;"",$C18&lt;&gt;"",$D18&lt;&gt;""))</formula>
    </cfRule>
  </conditionalFormatting>
  <conditionalFormatting sqref="F18:H567">
    <cfRule type="expression" priority="26" dxfId="11" stopIfTrue="1">
      <formula>OR(F18="",AND(F18="",$X18&lt;0))</formula>
    </cfRule>
  </conditionalFormatting>
  <conditionalFormatting sqref="C18:C567">
    <cfRule type="expression" priority="38" dxfId="5">
      <formula>AND(C18="",OR($X18&lt;&gt;"",$B18&lt;&gt;"",$D18&lt;&gt;"",$E18&lt;&gt;""))</formula>
    </cfRule>
  </conditionalFormatting>
  <conditionalFormatting sqref="X16:X17">
    <cfRule type="expression" priority="37" dxfId="0">
      <formula>$X$16&lt;0</formula>
    </cfRule>
  </conditionalFormatting>
  <conditionalFormatting sqref="T12:X12 A12">
    <cfRule type="cellIs" priority="36" dxfId="46" operator="equal">
      <formula>""</formula>
    </cfRule>
  </conditionalFormatting>
  <conditionalFormatting sqref="I18:I567">
    <cfRule type="expression" priority="34" dxfId="5">
      <formula>AND(OR($X18&lt;&gt;"",$E18&lt;&gt;"",$K18&lt;&gt;""),$I18="")</formula>
    </cfRule>
  </conditionalFormatting>
  <conditionalFormatting sqref="N18:N567">
    <cfRule type="expression" priority="1" dxfId="5">
      <formula>AND(OR($X18&lt;&gt;"",$U18&lt;&gt;""),$L18&lt;&gt;"",$N18="",$U18&lt;&gt;$L18)</formula>
    </cfRule>
    <cfRule type="expression" priority="33" dxfId="2">
      <formula>AND(OR($X18&lt;&gt;"",$U18&lt;&gt;""),$L18&lt;&gt;"",ISNONTEXT($N18),OR($U18&gt;$L18,$AF18=1,AND(ISNUMBER($N18),$N18&gt;=1)))</formula>
    </cfRule>
  </conditionalFormatting>
  <conditionalFormatting sqref="S18:S567">
    <cfRule type="expression" priority="32" dxfId="25">
      <formula>AND(OR($X18&lt;&gt;"",$M18&lt;&gt;"",$T18&lt;&gt;""),$S18="")</formula>
    </cfRule>
  </conditionalFormatting>
  <conditionalFormatting sqref="L18:M567">
    <cfRule type="expression" priority="14" dxfId="5">
      <formula>AND(OR($X18&lt;&gt;"",$I18&lt;&gt;"",$E18&lt;&gt;"",$K18&lt;&gt;""),L18="")</formula>
    </cfRule>
  </conditionalFormatting>
  <conditionalFormatting sqref="U18:V567">
    <cfRule type="expression" priority="10" dxfId="5">
      <formula>AND(U18="",OR($X18&lt;&gt;"",$M18&lt;&gt;"",$S18&lt;&gt;"",$T18&lt;&gt;""))</formula>
    </cfRule>
  </conditionalFormatting>
  <conditionalFormatting sqref="E18:E567">
    <cfRule type="expression" priority="21" dxfId="5">
      <formula>AND(E18="",OR($X18&lt;&gt;"",$B18&lt;&gt;"",$C18&lt;&gt;"",$D18&lt;&gt;""))</formula>
    </cfRule>
    <cfRule type="expression" priority="29" dxfId="0">
      <formula>OR(AND(ISNUMBER(SEARCH("guts",E18)),X18&gt;0),AND(ISERROR(SEARCH("guts",E18)),X18&lt;0))</formula>
    </cfRule>
  </conditionalFormatting>
  <conditionalFormatting sqref="X11">
    <cfRule type="expression" priority="28" dxfId="24">
      <formula>LEN($C$4)&lt;$X$1</formula>
    </cfRule>
  </conditionalFormatting>
  <conditionalFormatting sqref="X11">
    <cfRule type="containsText" priority="27" dxfId="24" operator="containsText" text="kos">
      <formula>NOT(ISERROR(SEARCH("kos",X11)))</formula>
    </cfRule>
  </conditionalFormatting>
  <conditionalFormatting sqref="D11:H11">
    <cfRule type="expression" priority="25" dxfId="24">
      <formula>$D$11&lt;&gt;""</formula>
    </cfRule>
  </conditionalFormatting>
  <conditionalFormatting sqref="X11">
    <cfRule type="expression" priority="41" dxfId="24">
      <formula>LEN($X$6)&lt;$AB$5</formula>
    </cfRule>
  </conditionalFormatting>
  <conditionalFormatting sqref="D18:D567">
    <cfRule type="expression" priority="15" dxfId="5">
      <formula>AND(D18="",OR($X18&lt;&gt;"",$B18&lt;&gt;"",$C18&lt;&gt;"",$E18&lt;&gt;""))</formula>
    </cfRule>
  </conditionalFormatting>
  <conditionalFormatting sqref="K18:K567">
    <cfRule type="expression" priority="39" dxfId="5">
      <formula>AND(K18="",OR($X18&lt;&gt;0,$I18&lt;&gt;"",$E18&lt;&gt;""))</formula>
    </cfRule>
  </conditionalFormatting>
  <conditionalFormatting sqref="T18:T567">
    <cfRule type="expression" priority="23" dxfId="5">
      <formula>AND(T18="",OR($X18&lt;&gt;0,$M18&lt;&gt;"",$S18&lt;&gt;""))</formula>
    </cfRule>
  </conditionalFormatting>
  <conditionalFormatting sqref="M18:M567">
    <cfRule type="expression" priority="31" dxfId="0">
      <formula>OR(AND(OR($M18&lt;&gt;"",$M18&lt;&gt;0),IFERROR(ABS($M18)&gt;ABS($L18),0)),AND($X18&lt;&gt;0,$M18&lt;&gt;"",ISNONTEXT($N18),OR(IFERROR(ABS($X18)&gt;ABS($M18),0),$AF18&lt;&gt;0)),AND(AND(ISNUMBER($M18),$M18&gt;0),IFERROR(ABS($X18)&gt;ABS($M18),0)))</formula>
    </cfRule>
  </conditionalFormatting>
  <conditionalFormatting sqref="C6:C7 D8 I8 Q11 T11 X11 X6:X8">
    <cfRule type="containsText" priority="20" dxfId="2" operator="containsText" text="fehlt">
      <formula>NOT(ISERROR(SEARCH("fehlt",C6)))</formula>
    </cfRule>
  </conditionalFormatting>
  <conditionalFormatting sqref="AA18:AA567">
    <cfRule type="expression" priority="7" dxfId="24">
      <formula>AND($AB18="",OR($Y18="",$AA18&lt;&gt;$X18),OR(AND($Y18&lt;&gt;"",ABS($Y18)&gt;ABS($X18)),AND($AA18&lt;0,ISERROR(SEARCH("guts",$E18))),AND($AA18&gt;0,ISNUMBER(SEARCH("guts",$E18))),$AA18&lt;&gt;$X18))</formula>
    </cfRule>
    <cfRule type="cellIs" priority="19" dxfId="27" operator="notEqual">
      <formula>0</formula>
    </cfRule>
  </conditionalFormatting>
  <conditionalFormatting sqref="O18:O567">
    <cfRule type="expression" priority="18" dxfId="5">
      <formula>AND(OR($X18&lt;&gt;"",$M18&lt;&gt;""),$O18="")</formula>
    </cfRule>
  </conditionalFormatting>
  <conditionalFormatting sqref="J18:J567">
    <cfRule type="expression" priority="17" dxfId="25">
      <formula>AND(OR($X18&lt;&gt;"",$E18&lt;&gt;"",$K18&lt;&gt;""),$J18="")</formula>
    </cfRule>
  </conditionalFormatting>
  <conditionalFormatting sqref="J8">
    <cfRule type="containsText" priority="16" dxfId="24" operator="containsText" text="fehlt">
      <formula>NOT(ISERROR(SEARCH("fehlt",J8)))</formula>
    </cfRule>
  </conditionalFormatting>
  <conditionalFormatting sqref="C18:E567">
    <cfRule type="expression" priority="24" dxfId="0">
      <formula>AND($B18="",C18&lt;&gt;"")</formula>
    </cfRule>
  </conditionalFormatting>
  <conditionalFormatting sqref="I18:J567 L18:M567 O18:S567 U18:V567">
    <cfRule type="expression" priority="9" dxfId="0">
      <formula>AND($B18="",$X18="",I18&lt;&gt;"")</formula>
    </cfRule>
  </conditionalFormatting>
  <conditionalFormatting sqref="AB18:AB559">
    <cfRule type="expression" priority="12" dxfId="5">
      <formula>AND($AB18="",$X18&lt;&gt;"",OR(AND($Y18&lt;&gt;"",ABS($Y18)&gt;ABS($X18)),AND($AA18&lt;0,ISERROR(SEARCH("guts",$E18))),AND($AA18&gt;0,ISNUMBER(SEARCH("guts",$E18))),$AA18&lt;&gt;$X18))</formula>
    </cfRule>
  </conditionalFormatting>
  <conditionalFormatting sqref="W18:W567">
    <cfRule type="cellIs" priority="11" dxfId="5" operator="equal">
      <formula>""</formula>
    </cfRule>
  </conditionalFormatting>
  <conditionalFormatting sqref="L18:L567">
    <cfRule type="expression" priority="22" dxfId="0">
      <formula>OR(AND($M18&lt;&gt;"",OR(ISTEXT($U18),IFERROR(ABS($M18)&gt;ABS($L18),0))),AND($L18&lt;&gt;"",$U18&lt;&gt;0,OR(AND(OR(ISNUMBER($N18),$N18=""),IFERROR(ABS($U18)&gt;ABS($L18),0)),$N18=""),IFERROR(ABS($U18)&lt;&gt;ABS($L18),0)))</formula>
    </cfRule>
  </conditionalFormatting>
  <conditionalFormatting sqref="U18:U567">
    <cfRule type="expression" priority="30" dxfId="0">
      <formula>AND(OR($L18&lt;&gt;"",$U18&lt;&gt;""),OR(AND(ISNONTEXT($N18),$L18&lt;&gt;"",IFERROR(ABS($U18)&gt;ABS($L18),0)),IFERROR(ABS($X18)&gt;ABS($U18),0),$AD18&gt;0,ISTEXT($U18)))</formula>
    </cfRule>
  </conditionalFormatting>
  <conditionalFormatting sqref="Y18:Y567">
    <cfRule type="expression" priority="8" dxfId="0">
      <formula>OR(AND($X18&lt;&gt;$AA18,$Y18&lt;&gt;"",$AB18=""),AND(OR(ABS($Y18)&gt;ABS($X18),ISERROR(SEARCH("guts",$E18))),OR($AA18&lt;0,AND($AA18&gt;0,ISNUMBER(SEARCH("guts",$E18)))),$AB18=""))</formula>
    </cfRule>
  </conditionalFormatting>
  <conditionalFormatting sqref="L15">
    <cfRule type="expression" priority="6" dxfId="0">
      <formula>OR($AC$15&gt;0,$AD$15&gt;0)</formula>
    </cfRule>
  </conditionalFormatting>
  <conditionalFormatting sqref="U15">
    <cfRule type="expression" priority="5" dxfId="0">
      <formula>OR($AD$15&gt;0,$AE$15&gt;0)</formula>
    </cfRule>
  </conditionalFormatting>
  <conditionalFormatting sqref="M15">
    <cfRule type="expression" priority="4" dxfId="0">
      <formula>OR($AC$15&gt;0,$AF$15&gt;0)</formula>
    </cfRule>
  </conditionalFormatting>
  <conditionalFormatting sqref="X14">
    <cfRule type="expression" priority="3" dxfId="0">
      <formula>OR($AE$15&gt;0,$AF$15&gt;0)</formula>
    </cfRule>
  </conditionalFormatting>
  <conditionalFormatting sqref="X15">
    <cfRule type="expression" priority="2" dxfId="0">
      <formula>OR($AE$15&gt;0,$AF$15&gt;0)</formula>
    </cfRule>
  </conditionalFormatting>
  <conditionalFormatting sqref="K18:K567 T18:T567">
    <cfRule type="cellIs" priority="42" dxfId="11" operator="equal">
      <formula>0</formula>
    </cfRule>
    <cfRule type="expression" priority="43" dxfId="2">
      <formula>AND(K18&lt;&gt;"",OR(K18&lt;$Q$11,K18&gt;$T$11,))</formula>
    </cfRule>
  </conditionalFormatting>
  <conditionalFormatting sqref="F18:F567">
    <cfRule type="expression" priority="44" dxfId="2" stopIfTrue="1">
      <formula>AND($F18&lt;&gt;"",OR($F18&lt;$Q$11,$F18&gt;$T$11,$F18&gt;$G18,$F18&gt;$H18))</formula>
    </cfRule>
  </conditionalFormatting>
  <conditionalFormatting sqref="G18:H567">
    <cfRule type="expression" priority="13" dxfId="5">
      <formula>AND(G18="",OR($X18&gt;0,AND($E18&lt;&gt;"",ISERROR(SEARCH("guts*",$E18)))))</formula>
    </cfRule>
    <cfRule type="expression" priority="45" dxfId="2">
      <formula>OR(AND(G18&lt;&gt;"",OR(G18&lt;$Q$11,G18&gt;$T$11,$H18="",$H18&lt;$G18)),AND($H18&lt;&gt;"",$G18=""))</formula>
    </cfRule>
  </conditionalFormatting>
  <conditionalFormatting sqref="P18:Q567">
    <cfRule type="expression" priority="46" dxfId="5">
      <formula>AND($I$8="Ja",OR($X18&lt;&gt;"",$M18&lt;&gt;""),P18="")</formula>
    </cfRule>
  </conditionalFormatting>
  <conditionalFormatting sqref="R18:R567">
    <cfRule type="expression" priority="47" dxfId="5">
      <formula>AND($I$8="Ja",OR($X18&lt;&gt;"",$M18&lt;&gt;""),R18="")</formula>
    </cfRule>
    <cfRule type="containsText" priority="48" dxfId="1" operator="containsText" text="gebr">
      <formula>NOT(ISERROR(SEARCH("gebr",R18)))</formula>
    </cfRule>
    <cfRule type="containsText" priority="49" dxfId="3" operator="containsText" text="vorf">
      <formula>NOT(ISERROR(SEARCH("vorf",R18)))</formula>
    </cfRule>
  </conditionalFormatting>
  <conditionalFormatting sqref="X18:X567">
    <cfRule type="expression" priority="50" dxfId="2">
      <formula>IF(X18&lt;&gt;"",OR(B18="",C18="",D18="",E18="",AND(X18&gt;0,G18=""),AND(X18&gt;0,H18=""),I18="",K18="",L18="",M18="",AND($I$8="ja",P18=""),AND($I$8="ja",R18=""),U18="",T18="",W18=""),)</formula>
    </cfRule>
    <cfRule type="expression" priority="51" dxfId="1">
      <formula>AND(X18&lt;&gt;"",OR(AND($F18&lt;&gt;"",$F18&lt;$Q$11),$F18&gt;$T$11,AND($G18&lt;&gt;"",$G18&lt;$Q$11),$G18&gt;$T$11,AND($H18&lt;&gt;"",$H18&lt;$Q$11),$H18&gt;$T$11,$K18&lt;$Q$11,$K18&gt;$T$11,$T18&lt;$Q$11,$T18&gt;$T$11,ISERROR(SEARCH("neu*",R18)),X18&lt;200,$W18="ja"))</formula>
    </cfRule>
    <cfRule type="expression" priority="52" dxfId="0">
      <formula>AND(OR($L18&lt;&gt;"",$U18&lt;&gt;""),OR(AND(AND(ISNUMBER($M18),$M18&gt;0),IFERROR(ABS($X18)&gt;ABS($M18),0)),IFERROR(ABS($X18)&gt;ABS($U18),0),$AE18&gt;0,$AF18&gt;0))</formula>
    </cfRule>
  </conditionalFormatting>
  <dataValidations count="15">
    <dataValidation type="date" allowBlank="1" showInputMessage="1" showErrorMessage="1" promptTitle="Hinweis Datumseingabe:" prompt="Geben Sie ein gültiges Datum zwischen 01.01.2021 und 31.12.2023 ein!" errorTitle="Fehler bei Datumseingabe!" error="Datumseingabe falsch oder außerhalb des zulässigen Wertebereichs!" sqref="G18:G567">
      <formula1>$K$8</formula1>
      <formula2>$M$8</formula2>
    </dataValidation>
    <dataValidation type="date" allowBlank="1" showInputMessage="1" showErrorMessage="1" promptTitle="Hinweis Datumseingabe:" prompt="Geben Sie ein gültiges Datum nach dem Beginn und vor dem 31.03.2024 ein!" errorTitle="Fehler bei Datumseingabe!" error="Datumseingabe falsch oder außerhalb des zulässigen Wertebereichs!" sqref="H18:H567">
      <formula1>MAX($K$8,$G18)</formula1>
      <formula2>$N$8</formula2>
    </dataValidation>
    <dataValidation type="date" allowBlank="1" showInputMessage="1" showErrorMessage="1" promptTitle="Hinweis Datumseingabe:" prompt="Geben Sie ein gültiges Datum zwischen 01.01.2017 und 31.12.2022 ein!" errorTitle="Fehler bei Datumseingabe!" error="Datumseingabe falsch oder außerhalb des zulässigen Wertebereichs!" sqref="F18:F567">
      <formula1>$K$8</formula1>
      <formula2>$M$8</formula2>
    </dataValidation>
    <dataValidation type="date" allowBlank="1" showInputMessage="1" showErrorMessage="1" promptTitle="Hinweis Datumseingabe:" prompt="Geben Sie ein gültiges Datum zwischen 01.01.2021 und 31.03.2024 ein!" errorTitle="Fehler bei Datumseingabe!" error="Datumseingabe falsch oder außerhalb des zulässigen Wertebereichs!" sqref="T18:T567">
      <formula1>$K$8</formula1>
      <formula2>$N$8</formula2>
    </dataValidation>
    <dataValidation type="date" allowBlank="1" showInputMessage="1" showErrorMessage="1" promptTitle="Hinweis Datumseingabe:" prompt="Geben Sie ein gültiges Datum nach dem 01.01.2021 und bis max. 31.03.2023 ein!" errorTitle="Fehler bei Datumseingabe!" error="Datumseingabe falsch oder außerhalb des zulässigen Wertebereichs!" sqref="K18:K567">
      <formula1>MAX($K$8)</formula1>
      <formula2>$N$8</formula2>
    </dataValidation>
    <dataValidation type="list" allowBlank="1" showInputMessage="1" showErrorMessage="1" promptTitle="Hinweis zur Eingabe:" prompt="Bitte wählen Sie aus der Liste aus!" errorTitle="Fehlerhafte Eingabe!" error="Nur Einträge aus der Liste zulässig!" sqref="P18:P567">
      <formula1>"Anl. in Bau,Bau/Grund,BGA/EDV-Anl.,GWG (aktiviert),Immat./Softw.,Maschinen o.Ä.,nicht aktiviert,"</formula1>
    </dataValidation>
    <dataValidation type="decimal" allowBlank="1" showInputMessage="1" showErrorMessage="1" promptTitle="Hinweis Betragseingabe:" prompt="In der Regel können nicht mehr Kosten als nachgewiesen abgezogen werden! Zudem muss der Betrag kleiner als &quot;999.999.999&quot; sein!" errorTitle="Fehler bei Betragseingabe!" error="Betragseingabe falsch oder außerhalb des zulässigen Wertebereichs!" sqref="Y18:Y567">
      <formula1>-999999999</formula1>
      <formula2>999999999</formula2>
    </dataValidation>
    <dataValidation type="list" allowBlank="1" showInputMessage="1" showErrorMessage="1" promptTitle="Hinweis zur Eingabe:" prompt="Bitte wählen Sie aus der Liste aus!" errorTitle="Fehlerhafte Eingabe!" error="Nur Einträge aus der Liste zulässig!" sqref="W18:W567">
      <formula1>"Ja,Nein"</formula1>
    </dataValidation>
    <dataValidation type="list" allowBlank="1" showInputMessage="1" showErrorMessage="1" promptTitle="Hinweis zur Eingabe:" prompt="Bitte wählen Sie aus der Liste aus!" errorTitle="Fehlerhafte Eingabe!" error="Nur Einträge aus der Liste zulässig!" sqref="Z18:Z567">
      <formula1>"'01-01,02-01,03-01,03-02,03-03,03-04,03-05,03-06,04-01,04-02,05-01,05-02,05-03,05-04,06-01,06-02,06-03,06-04,07-01,07-02,07-03,08-01,08-02,08-03,08-04,09-01,09-02,10-01,10-02,10-03,10-04,10-05,11-01,12-01,12-02,12-03,12-04,13-01,14-01,15-01,16-01,17-01,"</formula1>
    </dataValidation>
    <dataValidation operator="greaterThan" allowBlank="1" showErrorMessage="1" promptTitle="Hinweis zur Eingabe:" prompt="Geben Sie mindestens 5 Ziffern ein!" errorTitle="Fehlerhafte Eingabe!" error="Eingabe unzureichend oder außerhalb des zulässigen Bereichs!" sqref="X6"/>
    <dataValidation type="list" allowBlank="1" showInputMessage="1" showErrorMessage="1" promptTitle="Hinweis zur Eingabe:" prompt="Bitte wählen Sie aus der Liste aus!" errorTitle="Fehlerhafte Eingabe!" error="Nur Einträge aus der Liste zulässig!" sqref="O18:O567">
      <formula1>"Inland,EU (IG),Drittland,"</formula1>
    </dataValidation>
    <dataValidation type="list" allowBlank="1" showInputMessage="1" showErrorMessage="1" promptTitle="Hinweis zur Eingabe:" prompt="Bitte wählen Sie aus der Liste aus!" errorTitle="Fehlerhafte Eingabe!" error="Nur Einträge aus der Liste zulässig!" sqref="R18:R567">
      <formula1>"Gebraucht,Neu,Vorführgerät"</formula1>
    </dataValidation>
    <dataValidation type="list" operator="greaterThanOrEqual" allowBlank="1" showInputMessage="1" showErrorMessage="1" promptTitle="Hinweis zur Eingabe:" prompt="Bitte wählen Sie aus der Liste aus!" errorTitle="Fehlerhafte Eingabe!" error="Nur Einträge aus der Liste zulässig!"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promptTitle="Hinweis zur Eingabe:" prompt="Geben Sie mindestens 3 Zeichen (z.B. K 1.1) ein!" errorTitle="Fehlerhafte Eingabe!" error="Eingabe unzureichend oder außerhalb des zulässigen Bereichs!" sqref="B18:B567">
      <formula1>3</formula1>
    </dataValidation>
    <dataValidation operator="greaterThan" allowBlank="1" showInputMessage="1" showErrorMessage="1" promptTitle="Hinweis zur Eingabe:" prompt="Geben Sie mindestens 5 Ziffern ein!" errorTitle="Fehlerhafte Eingabe!" error="Eingabe unzureichend oder außerhalb des zulässigen Bereichs!" sqref="X11"/>
  </dataValidations>
  <printOptions horizontalCentered="1"/>
  <pageMargins left="0.196850393700787" right="0.196850393700787" top="0.196850393700787" bottom="1.10236220472441" header="0.196850393700787" footer="0.15748031496063"/>
  <pageSetup cellComments="asDisplayed" fitToHeight="20" orientation="landscape" paperSize="9" scale="47" r:id="rId2"/>
  <headerFooter>
    <oddFooter>&amp;L&amp;"Tahoma,Standard"&amp;14....................&amp;12
  &amp;10rechtsgültige Fertigung
  (Datum, Stempel, Unterschrift)&amp;C&amp;"Tahoma,Standard"Seite &amp;P von &amp;N &amp;R&amp;"Tahoma,Standard"&amp;14....................&amp;10
Aktivierungsbestätitgung StB/WP
 (Datum, Stempel, Unterschrift)</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H568"/>
  <sheetViews>
    <sheetView showGridLines="0" showZeros="0" view="pageBreakPreview" zoomScaleNormal="100" zoomScaleSheetLayoutView="100" workbookViewId="0" topLeftCell="A1">
      <pane xSplit="4" ySplit="17" topLeftCell="K18" activePane="bottomRight" state="frozen"/>
      <selection pane="topLeft" activeCell="A1" sqref="A1"/>
      <selection pane="bottomLeft" activeCell="A19" sqref="A19"/>
      <selection pane="topRight" activeCell="E1" sqref="E1"/>
      <selection pane="bottomRight" activeCell="B18" sqref="B18"/>
    </sheetView>
  </sheetViews>
  <sheetFormatPr defaultColWidth="11.4242857142857" defaultRowHeight="12.75" outlineLevelCol="1"/>
  <cols>
    <col min="1" max="1" width="11.4285714285714" style="30" customWidth="1"/>
    <col min="2" max="2" width="12.1428571428571" style="31" customWidth="1"/>
    <col min="3" max="3" width="28.5714285714286" style="32" customWidth="1"/>
    <col min="4" max="4" width="30" style="33" customWidth="1"/>
    <col min="5" max="5" width="14.2857142857143" style="31" customWidth="1"/>
    <col min="6" max="6" width="15" style="34" hidden="1" customWidth="1"/>
    <col min="7" max="7" width="12.1428571428571" style="35" customWidth="1"/>
    <col min="8" max="8" width="12.8571428571429" style="35" customWidth="1"/>
    <col min="9" max="9" width="15.7142857142857" style="30" customWidth="1"/>
    <col min="10" max="10" width="15.7142857142857" style="43" customWidth="1"/>
    <col min="11" max="11" width="12.1428571428571" style="36" customWidth="1"/>
    <col min="12" max="13" width="15.7142857142857" style="36" customWidth="1"/>
    <col min="14" max="14" width="11.4285714285714" style="31" customWidth="1"/>
    <col min="15" max="15" width="11.4285714285714" style="43" hidden="1" customWidth="1"/>
    <col min="16" max="17" width="12.8571428571429" style="43" customWidth="1"/>
    <col min="18" max="18" width="11.4285714285714" style="43" customWidth="1"/>
    <col min="19" max="19" width="15.7142857142857" style="37" customWidth="1"/>
    <col min="20" max="20" width="12.1428571428571" style="38" customWidth="1"/>
    <col min="21" max="21" width="15.7142857142857" style="39" customWidth="1"/>
    <col min="22" max="22" width="15.7142857142857" style="39" hidden="1" customWidth="1"/>
    <col min="23" max="23" width="7.14285714285714" style="47" customWidth="1"/>
    <col min="24" max="24" width="16.4285714285714" style="281" customWidth="1"/>
    <col min="25" max="25" width="15.8571428571429" style="246" hidden="1" customWidth="1" outlineLevel="1"/>
    <col min="26" max="26" width="15.8571428571429" style="239" hidden="1" customWidth="1" outlineLevel="1"/>
    <col min="27" max="27" width="15.7142857142857" style="240" hidden="1" customWidth="1" outlineLevel="1"/>
    <col min="28" max="28" width="42.8571428571429" style="240" hidden="1" customWidth="1" outlineLevel="1"/>
    <col min="29" max="29" width="10.1428571428571" style="240" hidden="1" customWidth="1" outlineLevel="1"/>
    <col min="30" max="31" width="8.71428571428571" style="242" hidden="1" customWidth="1" outlineLevel="1"/>
    <col min="32" max="32" width="7" style="242" hidden="1" customWidth="1" outlineLevel="1"/>
    <col min="33" max="33" width="11.4285714285714" style="242" collapsed="1"/>
    <col min="34" max="16384" width="11.4285714285714" style="40"/>
  </cols>
  <sheetData>
    <row r="1" spans="1:29" ht="9" customHeight="1">
      <c r="A1" s="469"/>
      <c r="B1" s="469"/>
      <c r="C1" s="469"/>
      <c r="D1" s="469"/>
      <c r="E1" s="469"/>
      <c r="F1" s="469"/>
      <c r="G1" s="469"/>
      <c r="H1" s="469"/>
      <c r="I1" s="469"/>
      <c r="J1" s="469"/>
      <c r="K1" s="469"/>
      <c r="L1" s="469"/>
      <c r="M1" s="469"/>
      <c r="N1" s="469"/>
      <c r="O1" s="469"/>
      <c r="P1" s="469"/>
      <c r="Q1" s="469"/>
      <c r="R1" s="469"/>
      <c r="S1" s="469"/>
      <c r="T1" s="469"/>
      <c r="U1" s="469"/>
      <c r="V1" s="469"/>
      <c r="W1" s="469"/>
      <c r="X1" s="469"/>
      <c r="Y1" s="239"/>
      <c r="AC1" s="241"/>
    </row>
    <row r="2" spans="1:25" ht="15" customHeight="1">
      <c r="A2" s="470" t="s">
        <v>27</v>
      </c>
      <c r="B2" s="470"/>
      <c r="C2" s="470"/>
      <c r="D2" s="470"/>
      <c r="E2" s="470"/>
      <c r="F2" s="470"/>
      <c r="G2" s="470"/>
      <c r="H2" s="470"/>
      <c r="I2" s="470"/>
      <c r="J2" s="470"/>
      <c r="K2" s="470"/>
      <c r="L2" s="470"/>
      <c r="M2" s="470"/>
      <c r="N2" s="470"/>
      <c r="O2" s="470"/>
      <c r="P2" s="470"/>
      <c r="Q2" s="470"/>
      <c r="R2" s="470"/>
      <c r="S2" s="470"/>
      <c r="T2" s="470"/>
      <c r="U2" s="470"/>
      <c r="V2" s="470"/>
      <c r="W2" s="470"/>
      <c r="X2" s="470"/>
      <c r="Y2" s="239"/>
    </row>
    <row r="3" spans="1:25" ht="15" customHeight="1">
      <c r="A3" s="470"/>
      <c r="B3" s="470"/>
      <c r="C3" s="470"/>
      <c r="D3" s="470"/>
      <c r="E3" s="470"/>
      <c r="F3" s="470"/>
      <c r="G3" s="470"/>
      <c r="H3" s="470"/>
      <c r="I3" s="470"/>
      <c r="J3" s="470"/>
      <c r="K3" s="470"/>
      <c r="L3" s="470"/>
      <c r="M3" s="470"/>
      <c r="N3" s="470"/>
      <c r="O3" s="470"/>
      <c r="P3" s="470"/>
      <c r="Q3" s="470"/>
      <c r="R3" s="470"/>
      <c r="S3" s="470"/>
      <c r="T3" s="470"/>
      <c r="U3" s="470"/>
      <c r="V3" s="470"/>
      <c r="W3" s="470"/>
      <c r="X3" s="470"/>
      <c r="Y3" s="239"/>
    </row>
    <row r="4" spans="1:25" ht="15" customHeight="1" thickBot="1">
      <c r="A4" s="471"/>
      <c r="B4" s="471"/>
      <c r="C4" s="471"/>
      <c r="D4" s="471"/>
      <c r="E4" s="471"/>
      <c r="F4" s="471"/>
      <c r="G4" s="471"/>
      <c r="H4" s="471"/>
      <c r="I4" s="471"/>
      <c r="J4" s="471"/>
      <c r="K4" s="471"/>
      <c r="L4" s="471"/>
      <c r="M4" s="471"/>
      <c r="N4" s="471"/>
      <c r="O4" s="471"/>
      <c r="P4" s="471"/>
      <c r="Q4" s="471"/>
      <c r="R4" s="471"/>
      <c r="S4" s="471"/>
      <c r="T4" s="471"/>
      <c r="U4" s="471"/>
      <c r="V4" s="471"/>
      <c r="W4" s="471"/>
      <c r="X4" s="471"/>
      <c r="Y4" s="239"/>
    </row>
    <row r="5" spans="1:33" s="24" customFormat="1" ht="4.5" customHeight="1">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24" ht="14.25">
      <c r="A6" s="156" t="s">
        <v>45</v>
      </c>
      <c r="B6" s="157"/>
      <c r="C6" s="472" t="str">
        <f>IF('Allgemeine Daten'!E6="","Eingabe fehlt!",'Allgemeine Daten'!E6)</f>
        <v>Eingabe fehlt!</v>
      </c>
      <c r="D6" s="472"/>
      <c r="E6" s="472"/>
      <c r="F6" s="472"/>
      <c r="G6" s="472"/>
      <c r="H6" s="472"/>
      <c r="I6" s="472"/>
      <c r="J6" s="472"/>
      <c r="K6" s="472"/>
      <c r="L6" s="472"/>
      <c r="M6" s="472"/>
      <c r="N6" s="472"/>
      <c r="O6" s="158"/>
      <c r="P6" s="158"/>
      <c r="Q6" s="158"/>
      <c r="R6" s="158"/>
      <c r="S6" s="159"/>
      <c r="T6" s="160"/>
      <c r="U6" s="161"/>
      <c r="V6" s="162"/>
      <c r="W6" s="163" t="s">
        <v>0</v>
      </c>
      <c r="X6" s="164" t="str">
        <f>IF('Allgemeine Daten'!U6="","Eingabe fehlt!",'Allgemeine Daten'!U6)</f>
        <v>Eingabe fehlt!</v>
      </c>
    </row>
    <row r="7" spans="1:29" ht="15.75" customHeight="1">
      <c r="A7" s="156" t="s">
        <v>47</v>
      </c>
      <c r="B7" s="165"/>
      <c r="C7" s="472" t="str">
        <f>IF('Allgemeine Daten'!E7="","Eingabe fehlt!",'Allgemeine Daten'!E7)</f>
        <v>Eingabe fehlt!</v>
      </c>
      <c r="D7" s="472"/>
      <c r="E7" s="472"/>
      <c r="F7" s="472"/>
      <c r="G7" s="472"/>
      <c r="H7" s="472"/>
      <c r="I7" s="472"/>
      <c r="J7" s="472"/>
      <c r="K7" s="472"/>
      <c r="L7" s="172"/>
      <c r="M7" s="158"/>
      <c r="N7" s="158"/>
      <c r="O7" s="158"/>
      <c r="P7" s="158"/>
      <c r="Q7" s="158"/>
      <c r="R7" s="158"/>
      <c r="S7" s="159"/>
      <c r="T7" s="166"/>
      <c r="U7" s="167"/>
      <c r="V7" s="167"/>
      <c r="W7" s="168" t="s">
        <v>14</v>
      </c>
      <c r="X7" s="169" t="str">
        <f>IF('Allgemeine Daten'!U10="","Eingabe fehlt!",'Allgemeine Daten'!U10)</f>
        <v>Eingabe fehlt!</v>
      </c>
      <c r="AC7" s="247"/>
    </row>
    <row r="8" spans="1:24" ht="14.25">
      <c r="A8" s="156" t="s">
        <v>16</v>
      </c>
      <c r="B8" s="170"/>
      <c r="C8" s="170"/>
      <c r="D8" s="171" t="str">
        <f>IF('Allgemeine Daten'!E10="","Eingabe fehlt!",'Allgemeine Daten'!E10)</f>
        <v>Eingabe fehlt!</v>
      </c>
      <c r="E8" s="157"/>
      <c r="F8" s="172"/>
      <c r="H8" s="173" t="s">
        <v>112</v>
      </c>
      <c r="I8" s="174" t="str">
        <f>IF('Allgemeine Daten'!U14="","Eingabe fehlt!",'Allgemeine Daten'!U14)</f>
        <v>Ja</v>
      </c>
      <c r="J8" s="175" t="s">
        <v>49</v>
      </c>
      <c r="K8" s="176">
        <f>'Allgemeine Daten'!E11</f>
        <v>44197</v>
      </c>
      <c r="L8" s="175" t="s">
        <v>28</v>
      </c>
      <c r="M8" s="177">
        <f>'Allgemeine Daten'!G11</f>
        <v>45291</v>
      </c>
      <c r="N8" s="177">
        <f>EOMONTH(M8,3)</f>
        <v>45382</v>
      </c>
      <c r="O8" s="178"/>
      <c r="P8" s="179"/>
      <c r="Q8" s="179"/>
      <c r="R8" s="179"/>
      <c r="S8" s="158"/>
      <c r="T8" s="163"/>
      <c r="U8" s="163"/>
      <c r="V8" s="163"/>
      <c r="W8" s="163" t="s">
        <v>10</v>
      </c>
      <c r="X8" s="180" t="str">
        <f>IF('Allgemeine Daten'!E13&lt;&gt;"",IF(ISNUMBER(SEARCH("End*",'Allgemeine Daten'!E13)),'Allgemeine Daten'!E13,"Zwischenabr."),"Eingabe fehlt!")</f>
        <v>Zwischenabr.</v>
      </c>
    </row>
    <row r="9" spans="1:24" ht="15" thickBot="1">
      <c r="A9" s="181" t="s">
        <v>54</v>
      </c>
      <c r="B9" s="182"/>
      <c r="C9" s="473" t="str">
        <f>'Allgemeine Daten'!E8</f>
        <v>09_FO_77_Belegverzeichnis_EFRE_2014-2020_Thermische Sanierung</v>
      </c>
      <c r="D9" s="473"/>
      <c r="E9" s="473"/>
      <c r="F9" s="473"/>
      <c r="G9" s="473"/>
      <c r="H9" s="390"/>
      <c r="I9" s="183"/>
      <c r="J9" s="183"/>
      <c r="K9" s="183"/>
      <c r="L9" s="183"/>
      <c r="M9" s="184"/>
      <c r="N9" s="184"/>
      <c r="O9" s="184"/>
      <c r="P9" s="184"/>
      <c r="Q9" s="184"/>
      <c r="R9" s="185" t="str">
        <f>CONCATENATE('Allgemeine Daten'!$T$7,"/",'Allgemeine Daten'!$T$8)</f>
        <v>Revision:/VKS-Version:</v>
      </c>
      <c r="S9" s="184"/>
      <c r="T9" s="360" t="str">
        <f>CONCATENATE('Allgemeine Daten'!$U$7," / ",'Allgemeine Daten'!$U$8)</f>
        <v>001/05.2021 / 1</v>
      </c>
      <c r="U9" s="186"/>
      <c r="V9" s="185"/>
      <c r="W9" s="185" t="str">
        <f>'Allgemeine Daten'!$P$8</f>
        <v>gültig ab:</v>
      </c>
      <c r="X9" s="187" t="str">
        <f>'Allgemeine Daten'!$O$8</f>
        <v>20.05.2021</v>
      </c>
    </row>
    <row r="10" spans="1:33" s="26" customFormat="1" ht="4.5" customHeight="1">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c r="A11" s="362" t="s">
        <v>7</v>
      </c>
      <c r="B11" s="363"/>
      <c r="C11" s="361" t="str">
        <f>MID(CELL("filename",$AC$1),FIND("]",CELL("filename",$AC$1))+1,31)</f>
        <v>Kostenart 3</v>
      </c>
      <c r="D11" s="364" t="str">
        <f>IF(ISNUMBER(SEARCH("Kostena*",C11)),"&lt;== Umbenennen über Namen des Tabellenblatts erforderlich!!","")</f>
        <v>&lt;== Umbenennen über Namen des Tabellenblatts erforderlich!!</v>
      </c>
      <c r="E11" s="364"/>
      <c r="F11" s="364"/>
      <c r="G11" s="364"/>
      <c r="H11" s="364"/>
      <c r="I11" s="365"/>
      <c r="J11" s="365"/>
      <c r="K11" s="363"/>
      <c r="O11" s="367"/>
      <c r="P11" s="366" t="s">
        <v>113</v>
      </c>
      <c r="Q11" s="468" t="str">
        <f>IF('Allgemeine Daten'!E12="","Eingabe fehlt!",'Allgemeine Daten'!E12)</f>
        <v>Eingabe fehlt!</v>
      </c>
      <c r="R11" s="468"/>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c r="A12" s="438" t="str">
        <f>IF(AND(X6&lt;&gt;"",LEN(X6)&lt;X10),"Eintrag auf Reiter der ersten Kostenart unvollständig!",IF(ISNUMBER(SEARCH("kos*",X6)),"Eingabe auf Reiter der ersten Kostenart fehlt noch!",""))</f>
        <v/>
      </c>
      <c r="B12" s="438"/>
      <c r="C12" s="438"/>
      <c r="D12" s="205"/>
      <c r="E12" s="205"/>
      <c r="F12" s="205"/>
      <c r="G12" s="206"/>
      <c r="H12" s="206"/>
      <c r="I12" s="207"/>
      <c r="J12" s="207"/>
      <c r="K12" s="208"/>
      <c r="L12" s="208"/>
      <c r="M12" s="208"/>
      <c r="N12" s="207"/>
      <c r="O12" s="207"/>
      <c r="P12" s="207"/>
      <c r="Q12" s="207"/>
      <c r="R12" s="207"/>
      <c r="S12" s="209"/>
      <c r="T12" s="439"/>
      <c r="U12" s="439"/>
      <c r="V12" s="439"/>
      <c r="W12" s="439"/>
      <c r="X12" s="439"/>
      <c r="Y12" s="251"/>
      <c r="Z12" s="251"/>
      <c r="AA12" s="252"/>
      <c r="AB12" s="252"/>
      <c r="AC12" s="252"/>
      <c r="AD12" s="252"/>
      <c r="AE12" s="252"/>
      <c r="AF12" s="252"/>
      <c r="AG12" s="252"/>
    </row>
    <row r="13" spans="1:33" s="45" customFormat="1" ht="21.75" customHeight="1" thickBot="1">
      <c r="A13" s="71" t="s">
        <v>58</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59</v>
      </c>
      <c r="Y13" s="253"/>
      <c r="Z13" s="253"/>
      <c r="AA13" s="254"/>
      <c r="AB13" s="254"/>
      <c r="AC13" s="254"/>
      <c r="AD13" s="254"/>
      <c r="AE13" s="254"/>
      <c r="AF13" s="254"/>
      <c r="AG13" s="254"/>
    </row>
    <row r="14" spans="1:33" s="19" customFormat="1" ht="45" customHeight="1">
      <c r="A14" s="440" t="s">
        <v>70</v>
      </c>
      <c r="B14" s="442" t="s">
        <v>71</v>
      </c>
      <c r="C14" s="444" t="s">
        <v>1</v>
      </c>
      <c r="D14" s="446" t="s">
        <v>73</v>
      </c>
      <c r="E14" s="448" t="s">
        <v>78</v>
      </c>
      <c r="F14" s="450" t="s">
        <v>86</v>
      </c>
      <c r="G14" s="452" t="s">
        <v>87</v>
      </c>
      <c r="H14" s="453"/>
      <c r="I14" s="440" t="s">
        <v>75</v>
      </c>
      <c r="J14" s="456"/>
      <c r="K14" s="457"/>
      <c r="L14" s="457"/>
      <c r="M14" s="457"/>
      <c r="N14" s="458"/>
      <c r="O14" s="459" t="s">
        <v>48</v>
      </c>
      <c r="P14" s="461" t="str">
        <f>IF('Allgemeine Daten'!U14="Ja","Buchhalterische Angaben zum Wirtschaftsgut","Angaben hierzu nicht erforderlich da kein Investitionsprojekt!")</f>
        <v>Buchhalterische Angaben zum Wirtschaftsgut</v>
      </c>
      <c r="Q14" s="462"/>
      <c r="R14" s="463"/>
      <c r="S14" s="464" t="s">
        <v>74</v>
      </c>
      <c r="T14" s="465"/>
      <c r="U14" s="465"/>
      <c r="V14" s="316"/>
      <c r="W14" s="466" t="s">
        <v>39</v>
      </c>
      <c r="X14" s="282" t="s">
        <v>79</v>
      </c>
      <c r="Y14" s="430" t="s">
        <v>66</v>
      </c>
      <c r="Z14" s="431"/>
      <c r="AA14" s="432"/>
      <c r="AB14" s="433"/>
      <c r="AC14" s="255"/>
      <c r="AD14" s="256"/>
      <c r="AE14" s="256"/>
      <c r="AF14" s="256"/>
      <c r="AG14" s="256"/>
    </row>
    <row r="15" spans="1:33" s="19" customFormat="1" ht="60" customHeight="1" thickBot="1">
      <c r="A15" s="441"/>
      <c r="B15" s="443"/>
      <c r="C15" s="445"/>
      <c r="D15" s="447"/>
      <c r="E15" s="449"/>
      <c r="F15" s="451"/>
      <c r="G15" s="454"/>
      <c r="H15" s="455"/>
      <c r="I15" s="310" t="s">
        <v>92</v>
      </c>
      <c r="J15" s="311" t="s">
        <v>88</v>
      </c>
      <c r="K15" s="312" t="s">
        <v>89</v>
      </c>
      <c r="L15" s="313" t="s">
        <v>97</v>
      </c>
      <c r="M15" s="313" t="s">
        <v>96</v>
      </c>
      <c r="N15" s="314" t="s">
        <v>72</v>
      </c>
      <c r="O15" s="460"/>
      <c r="P15" s="385" t="s">
        <v>109</v>
      </c>
      <c r="Q15" s="386" t="s">
        <v>110</v>
      </c>
      <c r="R15" s="387" t="s">
        <v>108</v>
      </c>
      <c r="S15" s="315" t="s">
        <v>90</v>
      </c>
      <c r="T15" s="313" t="s">
        <v>93</v>
      </c>
      <c r="U15" s="313" t="s">
        <v>91</v>
      </c>
      <c r="V15" s="48"/>
      <c r="W15" s="467"/>
      <c r="X15" s="283" t="s">
        <v>95</v>
      </c>
      <c r="Y15" s="257" t="s">
        <v>67</v>
      </c>
      <c r="Z15" s="258" t="s">
        <v>68</v>
      </c>
      <c r="AA15" s="259" t="s">
        <v>69</v>
      </c>
      <c r="AB15" s="260" t="s">
        <v>43</v>
      </c>
      <c r="AC15" s="261">
        <f>SUBTOTAL(9,AC18:AC567)</f>
        <v>0</v>
      </c>
      <c r="AD15" s="261">
        <f t="shared" si="0" ref="AD15:AF15">SUBTOTAL(9,AD18:AD567)</f>
        <v>0</v>
      </c>
      <c r="AE15" s="261">
        <f t="shared" si="0"/>
        <v>0</v>
      </c>
      <c r="AF15" s="261">
        <f t="shared" si="0"/>
        <v>0</v>
      </c>
      <c r="AG15" s="256"/>
    </row>
    <row r="16" spans="1:33" s="19" customFormat="1" ht="24" customHeight="1">
      <c r="A16" s="434" t="s">
        <v>63</v>
      </c>
      <c r="B16" s="436" t="s">
        <v>65</v>
      </c>
      <c r="C16" s="437"/>
      <c r="D16" s="437"/>
      <c r="E16" s="318" t="s">
        <v>29</v>
      </c>
      <c r="F16" s="211" t="s">
        <v>6</v>
      </c>
      <c r="G16" s="354" t="s">
        <v>3</v>
      </c>
      <c r="H16" s="355" t="s">
        <v>4</v>
      </c>
      <c r="I16" s="210" t="s">
        <v>30</v>
      </c>
      <c r="J16" s="212" t="s">
        <v>30</v>
      </c>
      <c r="K16" s="213" t="s">
        <v>6</v>
      </c>
      <c r="L16" s="324">
        <f>SUBTOTAL(9,L18:L567)</f>
        <v>0</v>
      </c>
      <c r="M16" s="324">
        <f>SUBTOTAL(9,M18:M567)</f>
        <v>0</v>
      </c>
      <c r="N16" s="214" t="s">
        <v>64</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50</v>
      </c>
      <c r="AD16" s="262" t="s">
        <v>51</v>
      </c>
      <c r="AE16" s="262" t="s">
        <v>80</v>
      </c>
      <c r="AF16" s="262" t="s">
        <v>81</v>
      </c>
      <c r="AG16" s="256"/>
    </row>
    <row r="17" spans="1:33" s="20" customFormat="1" ht="20.1" customHeight="1" thickBot="1">
      <c r="A17" s="435"/>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82</v>
      </c>
      <c r="AD17" s="264" t="s">
        <v>83</v>
      </c>
      <c r="AE17" s="264" t="s">
        <v>84</v>
      </c>
      <c r="AF17" s="264" t="s">
        <v>85</v>
      </c>
      <c r="AG17" s="263"/>
    </row>
    <row r="18" spans="1:33" s="353" customFormat="1" ht="16.5" customHeight="1" thickTop="1">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IF(AND($M18&lt;&gt;"",IFERROR(ABS($M18)&gt;ABS($L18),0)),1,0)</f>
        <v>0</v>
      </c>
      <c r="AD18" s="255">
        <f>IF($L18&lt;&gt;"",IF(AND($U18&lt;&gt;"",OR(AND(IFERROR(ABS($U18)&lt;&gt;ABS($L18),0),$N18=""),AND(ISNONTEXT($N18),IFERROR(ABS($U18)&gt;ABS($L18),0)),ISTEXT(U18))),1,0),0)</f>
        <v>0</v>
      </c>
      <c r="AE18" s="255">
        <f>IF(AND($X18&lt;&gt;0,$U18&lt;&gt;"",IFERROR(ABS($X18)&gt;ABS($U18),0)),1,0)</f>
        <v>0</v>
      </c>
      <c r="AF18" s="255">
        <f>IF(AND($X18&lt;&gt;0,$U18&lt;&gt;"",$M18&lt;&gt;"",OR(ISNUMBER($N18),$N18=""),ABS($X18)&gt;IFERROR(ABS($M18),0)),1,0)</f>
        <v>0</v>
      </c>
      <c r="AG18" s="352"/>
    </row>
    <row r="19" spans="1:34" s="21" customFormat="1" ht="16.5" customHeight="1">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ref="AC19:AC82">IF(AND($M19&lt;&gt;"",IFERROR(ABS($M19)&gt;ABS($L19),0)),1,0)</f>
        <v>0</v>
      </c>
      <c r="AD19" s="255">
        <f t="shared" si="2" ref="AD19:AD82">IF($L19&lt;&gt;"",IF(AND($U19&lt;&gt;"",OR(AND(IFERROR(ABS($U19)&lt;&gt;ABS($L19),0),$N19=""),AND(ISNONTEXT($N19),IFERROR(ABS($U19)&gt;ABS($L19),0)),ISTEXT(U19))),1,0),0)</f>
        <v>0</v>
      </c>
      <c r="AE19" s="255">
        <f t="shared" si="3" ref="AE19:AE82">IF(AND($X19&lt;&gt;0,$U19&lt;&gt;"",IFERROR(ABS($X19)&gt;ABS($U19),0)),1,0)</f>
        <v>0</v>
      </c>
      <c r="AF19" s="255">
        <f t="shared" si="4" ref="AF19:AF82">IF(AND($X19&lt;&gt;0,$U19&lt;&gt;"",$M19&lt;&gt;"",OR(ISNUMBER($N19),$N19=""),ABS($X19)&gt;IFERROR(ABS($M19),0)),1,0)</f>
        <v>0</v>
      </c>
      <c r="AG19" s="352"/>
      <c r="AH19" s="353"/>
    </row>
    <row r="20" spans="1:34" s="21" customFormat="1" ht="16.5" customHeight="1">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si="5" ref="AA20:AA83">IFERROR(X20+Y20,0)</f>
        <v>0</v>
      </c>
      <c r="AB20" s="270"/>
      <c r="AC20" s="255">
        <f t="shared" si="1"/>
        <v>0</v>
      </c>
      <c r="AD20" s="255">
        <f t="shared" si="2"/>
        <v>0</v>
      </c>
      <c r="AE20" s="255">
        <f t="shared" si="3"/>
        <v>0</v>
      </c>
      <c r="AF20" s="255">
        <f t="shared" si="4"/>
        <v>0</v>
      </c>
      <c r="AG20" s="352"/>
      <c r="AH20" s="353"/>
    </row>
    <row r="21" spans="1:34" s="21" customFormat="1" ht="16.5" customHeight="1">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352"/>
      <c r="AH21" s="353"/>
    </row>
    <row r="22" spans="1:34" s="21" customFormat="1" ht="16.5" customHeight="1">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352"/>
      <c r="AH22" s="353"/>
    </row>
    <row r="23" spans="1:34" s="21" customFormat="1" ht="16.5" customHeight="1">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352"/>
      <c r="AH23" s="353"/>
    </row>
    <row r="24" spans="1:34" s="21" customFormat="1" ht="16.5" customHeight="1">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352"/>
      <c r="AH24" s="353"/>
    </row>
    <row r="25" spans="1:34" s="21" customFormat="1" ht="16.5" customHeight="1">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352"/>
      <c r="AH25" s="353"/>
    </row>
    <row r="26" spans="1:33" s="21" customFormat="1" ht="16.5" customHeight="1">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352"/>
    </row>
    <row r="27" spans="1:33" s="21" customFormat="1" ht="16.5" customHeight="1">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si="1"/>
        <v>0</v>
      </c>
      <c r="AD82" s="255">
        <f t="shared" si="2"/>
        <v>0</v>
      </c>
      <c r="AE82" s="255">
        <f t="shared" si="3"/>
        <v>0</v>
      </c>
      <c r="AF82" s="255">
        <f t="shared" si="4"/>
        <v>0</v>
      </c>
      <c r="AG82" s="271"/>
    </row>
    <row r="83" spans="1:33" s="21" customFormat="1" ht="16.5" customHeight="1">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ref="AC83:AC146">IF(AND($M83&lt;&gt;"",IFERROR(ABS($M83)&gt;ABS($L83),0)),1,0)</f>
        <v>0</v>
      </c>
      <c r="AD83" s="255">
        <f t="shared" si="7" ref="AD83:AD146">IF($L83&lt;&gt;"",IF(AND($U83&lt;&gt;"",OR(AND(IFERROR(ABS($U83)&lt;&gt;ABS($L83),0),$N83=""),AND(ISNONTEXT($N83),IFERROR(ABS($U83)&gt;ABS($L83),0)),ISTEXT(U83))),1,0),0)</f>
        <v>0</v>
      </c>
      <c r="AE83" s="255">
        <f t="shared" si="8" ref="AE83:AE146">IF(AND($X83&lt;&gt;0,$U83&lt;&gt;"",IFERROR(ABS($X83)&gt;ABS($U83),0)),1,0)</f>
        <v>0</v>
      </c>
      <c r="AF83" s="255">
        <f t="shared" si="9" ref="AF83:AF146">IF(AND($X83&lt;&gt;0,$U83&lt;&gt;"",$M83&lt;&gt;"",OR(ISNUMBER($N83),$N83=""),ABS($X83)&gt;IFERROR(ABS($M83),0)),1,0)</f>
        <v>0</v>
      </c>
      <c r="AG83" s="271"/>
    </row>
    <row r="84" spans="1:33" s="21" customFormat="1" ht="16.5" customHeight="1">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si="10" ref="AA84:AA147">IFERROR(X84+Y84,0)</f>
        <v>0</v>
      </c>
      <c r="AB84" s="270"/>
      <c r="AC84" s="255">
        <f t="shared" si="6"/>
        <v>0</v>
      </c>
      <c r="AD84" s="255">
        <f t="shared" si="7"/>
        <v>0</v>
      </c>
      <c r="AE84" s="255">
        <f t="shared" si="8"/>
        <v>0</v>
      </c>
      <c r="AF84" s="255">
        <f t="shared" si="9"/>
        <v>0</v>
      </c>
      <c r="AG84" s="271"/>
    </row>
    <row r="85" spans="1:33" s="21" customFormat="1" ht="16.5" customHeight="1">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si="6"/>
        <v>0</v>
      </c>
      <c r="AD146" s="255">
        <f t="shared" si="7"/>
        <v>0</v>
      </c>
      <c r="AE146" s="255">
        <f t="shared" si="8"/>
        <v>0</v>
      </c>
      <c r="AF146" s="255">
        <f t="shared" si="9"/>
        <v>0</v>
      </c>
      <c r="AG146" s="271"/>
    </row>
    <row r="147" spans="1:33" s="21" customFormat="1" ht="16.5" customHeight="1">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ref="AC147:AC210">IF(AND($M147&lt;&gt;"",IFERROR(ABS($M147)&gt;ABS($L147),0)),1,0)</f>
        <v>0</v>
      </c>
      <c r="AD147" s="255">
        <f t="shared" si="12" ref="AD147:AD210">IF($L147&lt;&gt;"",IF(AND($U147&lt;&gt;"",OR(AND(IFERROR(ABS($U147)&lt;&gt;ABS($L147),0),$N147=""),AND(ISNONTEXT($N147),IFERROR(ABS($U147)&gt;ABS($L147),0)),ISTEXT(U147))),1,0),0)</f>
        <v>0</v>
      </c>
      <c r="AE147" s="255">
        <f t="shared" si="13" ref="AE147:AE210">IF(AND($X147&lt;&gt;0,$U147&lt;&gt;"",IFERROR(ABS($X147)&gt;ABS($U147),0)),1,0)</f>
        <v>0</v>
      </c>
      <c r="AF147" s="255">
        <f t="shared" si="14" ref="AF147:AF210">IF(AND($X147&lt;&gt;0,$U147&lt;&gt;"",$M147&lt;&gt;"",OR(ISNUMBER($N147),$N147=""),ABS($X147)&gt;IFERROR(ABS($M147),0)),1,0)</f>
        <v>0</v>
      </c>
      <c r="AG147" s="271"/>
    </row>
    <row r="148" spans="1:33" s="21" customFormat="1" ht="16.5" customHeight="1">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si="15" ref="AA148:AA211">IFERROR(X148+Y148,0)</f>
        <v>0</v>
      </c>
      <c r="AB148" s="270"/>
      <c r="AC148" s="255">
        <f t="shared" si="11"/>
        <v>0</v>
      </c>
      <c r="AD148" s="255">
        <f t="shared" si="12"/>
        <v>0</v>
      </c>
      <c r="AE148" s="255">
        <f t="shared" si="13"/>
        <v>0</v>
      </c>
      <c r="AF148" s="255">
        <f t="shared" si="14"/>
        <v>0</v>
      </c>
      <c r="AG148" s="271"/>
    </row>
    <row r="149" spans="1:33" s="21" customFormat="1" ht="16.5" customHeight="1">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si="11"/>
        <v>0</v>
      </c>
      <c r="AD210" s="255">
        <f t="shared" si="12"/>
        <v>0</v>
      </c>
      <c r="AE210" s="255">
        <f t="shared" si="13"/>
        <v>0</v>
      </c>
      <c r="AF210" s="255">
        <f t="shared" si="14"/>
        <v>0</v>
      </c>
      <c r="AG210" s="271"/>
    </row>
    <row r="211" spans="1:33" s="21" customFormat="1" ht="16.5" customHeight="1">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ref="AC211:AC274">IF(AND($M211&lt;&gt;"",IFERROR(ABS($M211)&gt;ABS($L211),0)),1,0)</f>
        <v>0</v>
      </c>
      <c r="AD211" s="255">
        <f t="shared" si="17" ref="AD211:AD274">IF($L211&lt;&gt;"",IF(AND($U211&lt;&gt;"",OR(AND(IFERROR(ABS($U211)&lt;&gt;ABS($L211),0),$N211=""),AND(ISNONTEXT($N211),IFERROR(ABS($U211)&gt;ABS($L211),0)),ISTEXT(U211))),1,0),0)</f>
        <v>0</v>
      </c>
      <c r="AE211" s="255">
        <f t="shared" si="18" ref="AE211:AE274">IF(AND($X211&lt;&gt;0,$U211&lt;&gt;"",IFERROR(ABS($X211)&gt;ABS($U211),0)),1,0)</f>
        <v>0</v>
      </c>
      <c r="AF211" s="255">
        <f t="shared" si="19" ref="AF211:AF274">IF(AND($X211&lt;&gt;0,$U211&lt;&gt;"",$M211&lt;&gt;"",OR(ISNUMBER($N211),$N211=""),ABS($X211)&gt;IFERROR(ABS($M211),0)),1,0)</f>
        <v>0</v>
      </c>
      <c r="AG211" s="271"/>
    </row>
    <row r="212" spans="1:33" s="21" customFormat="1" ht="16.5" customHeight="1">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si="20" ref="AA212:AA275">IFERROR(X212+Y212,0)</f>
        <v>0</v>
      </c>
      <c r="AB212" s="270"/>
      <c r="AC212" s="255">
        <f t="shared" si="16"/>
        <v>0</v>
      </c>
      <c r="AD212" s="255">
        <f t="shared" si="17"/>
        <v>0</v>
      </c>
      <c r="AE212" s="255">
        <f t="shared" si="18"/>
        <v>0</v>
      </c>
      <c r="AF212" s="255">
        <f t="shared" si="19"/>
        <v>0</v>
      </c>
      <c r="AG212" s="271"/>
    </row>
    <row r="213" spans="1:33" s="21" customFormat="1" ht="16.5" customHeight="1">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si="16"/>
        <v>0</v>
      </c>
      <c r="AD274" s="255">
        <f t="shared" si="17"/>
        <v>0</v>
      </c>
      <c r="AE274" s="255">
        <f t="shared" si="18"/>
        <v>0</v>
      </c>
      <c r="AF274" s="255">
        <f t="shared" si="19"/>
        <v>0</v>
      </c>
      <c r="AG274" s="271"/>
    </row>
    <row r="275" spans="1:33" s="21" customFormat="1" ht="16.5" customHeight="1">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ref="AC275:AC338">IF(AND($M275&lt;&gt;"",IFERROR(ABS($M275)&gt;ABS($L275),0)),1,0)</f>
        <v>0</v>
      </c>
      <c r="AD275" s="255">
        <f t="shared" si="22" ref="AD275:AD338">IF($L275&lt;&gt;"",IF(AND($U275&lt;&gt;"",OR(AND(IFERROR(ABS($U275)&lt;&gt;ABS($L275),0),$N275=""),AND(ISNONTEXT($N275),IFERROR(ABS($U275)&gt;ABS($L275),0)),ISTEXT(U275))),1,0),0)</f>
        <v>0</v>
      </c>
      <c r="AE275" s="255">
        <f t="shared" si="23" ref="AE275:AE338">IF(AND($X275&lt;&gt;0,$U275&lt;&gt;"",IFERROR(ABS($X275)&gt;ABS($U275),0)),1,0)</f>
        <v>0</v>
      </c>
      <c r="AF275" s="255">
        <f t="shared" si="24" ref="AF275:AF338">IF(AND($X275&lt;&gt;0,$U275&lt;&gt;"",$M275&lt;&gt;"",OR(ISNUMBER($N275),$N275=""),ABS($X275)&gt;IFERROR(ABS($M275),0)),1,0)</f>
        <v>0</v>
      </c>
      <c r="AG275" s="271"/>
    </row>
    <row r="276" spans="1:33" s="21" customFormat="1" ht="16.5" customHeight="1">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si="25" ref="AA276:AA339">IFERROR(X276+Y276,0)</f>
        <v>0</v>
      </c>
      <c r="AB276" s="270"/>
      <c r="AC276" s="255">
        <f t="shared" si="21"/>
        <v>0</v>
      </c>
      <c r="AD276" s="255">
        <f t="shared" si="22"/>
        <v>0</v>
      </c>
      <c r="AE276" s="255">
        <f t="shared" si="23"/>
        <v>0</v>
      </c>
      <c r="AF276" s="255">
        <f t="shared" si="24"/>
        <v>0</v>
      </c>
      <c r="AG276" s="271"/>
    </row>
    <row r="277" spans="1:33" s="21" customFormat="1" ht="16.5" customHeight="1">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si="21"/>
        <v>0</v>
      </c>
      <c r="AD338" s="255">
        <f t="shared" si="22"/>
        <v>0</v>
      </c>
      <c r="AE338" s="255">
        <f t="shared" si="23"/>
        <v>0</v>
      </c>
      <c r="AF338" s="255">
        <f t="shared" si="24"/>
        <v>0</v>
      </c>
      <c r="AG338" s="271"/>
    </row>
    <row r="339" spans="1:33" s="21" customFormat="1" ht="16.5" customHeight="1">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ref="AC339:AC402">IF(AND($M339&lt;&gt;"",IFERROR(ABS($M339)&gt;ABS($L339),0)),1,0)</f>
        <v>0</v>
      </c>
      <c r="AD339" s="255">
        <f t="shared" si="27" ref="AD339:AD402">IF($L339&lt;&gt;"",IF(AND($U339&lt;&gt;"",OR(AND(IFERROR(ABS($U339)&lt;&gt;ABS($L339),0),$N339=""),AND(ISNONTEXT($N339),IFERROR(ABS($U339)&gt;ABS($L339),0)),ISTEXT(U339))),1,0),0)</f>
        <v>0</v>
      </c>
      <c r="AE339" s="255">
        <f t="shared" si="28" ref="AE339:AE402">IF(AND($X339&lt;&gt;0,$U339&lt;&gt;"",IFERROR(ABS($X339)&gt;ABS($U339),0)),1,0)</f>
        <v>0</v>
      </c>
      <c r="AF339" s="255">
        <f t="shared" si="29" ref="AF339:AF402">IF(AND($X339&lt;&gt;0,$U339&lt;&gt;"",$M339&lt;&gt;"",OR(ISNUMBER($N339),$N339=""),ABS($X339)&gt;IFERROR(ABS($M339),0)),1,0)</f>
        <v>0</v>
      </c>
      <c r="AG339" s="271"/>
    </row>
    <row r="340" spans="1:33" s="21" customFormat="1" ht="16.5" customHeight="1">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si="30" ref="AA340:AA403">IFERROR(X340+Y340,0)</f>
        <v>0</v>
      </c>
      <c r="AB340" s="270"/>
      <c r="AC340" s="255">
        <f t="shared" si="26"/>
        <v>0</v>
      </c>
      <c r="AD340" s="255">
        <f t="shared" si="27"/>
        <v>0</v>
      </c>
      <c r="AE340" s="255">
        <f t="shared" si="28"/>
        <v>0</v>
      </c>
      <c r="AF340" s="255">
        <f t="shared" si="29"/>
        <v>0</v>
      </c>
      <c r="AG340" s="271"/>
    </row>
    <row r="341" spans="1:33" s="21" customFormat="1" ht="16.5" customHeight="1">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si="26"/>
        <v>0</v>
      </c>
      <c r="AD402" s="255">
        <f t="shared" si="27"/>
        <v>0</v>
      </c>
      <c r="AE402" s="255">
        <f t="shared" si="28"/>
        <v>0</v>
      </c>
      <c r="AF402" s="255">
        <f t="shared" si="29"/>
        <v>0</v>
      </c>
      <c r="AG402" s="271"/>
    </row>
    <row r="403" spans="1:33" s="21" customFormat="1" ht="16.5" customHeight="1">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ref="AC403:AC466">IF(AND($M403&lt;&gt;"",IFERROR(ABS($M403)&gt;ABS($L403),0)),1,0)</f>
        <v>0</v>
      </c>
      <c r="AD403" s="255">
        <f t="shared" si="32" ref="AD403:AD466">IF($L403&lt;&gt;"",IF(AND($U403&lt;&gt;"",OR(AND(IFERROR(ABS($U403)&lt;&gt;ABS($L403),0),$N403=""),AND(ISNONTEXT($N403),IFERROR(ABS($U403)&gt;ABS($L403),0)),ISTEXT(U403))),1,0),0)</f>
        <v>0</v>
      </c>
      <c r="AE403" s="255">
        <f t="shared" si="33" ref="AE403:AE466">IF(AND($X403&lt;&gt;0,$U403&lt;&gt;"",IFERROR(ABS($X403)&gt;ABS($U403),0)),1,0)</f>
        <v>0</v>
      </c>
      <c r="AF403" s="255">
        <f t="shared" si="34" ref="AF403:AF466">IF(AND($X403&lt;&gt;0,$U403&lt;&gt;"",$M403&lt;&gt;"",OR(ISNUMBER($N403),$N403=""),ABS($X403)&gt;IFERROR(ABS($M403),0)),1,0)</f>
        <v>0</v>
      </c>
      <c r="AG403" s="271"/>
    </row>
    <row r="404" spans="1:33" s="21" customFormat="1" ht="16.5" customHeight="1">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si="35" ref="AA404:AA467">IFERROR(X404+Y404,0)</f>
        <v>0</v>
      </c>
      <c r="AB404" s="270"/>
      <c r="AC404" s="255">
        <f t="shared" si="31"/>
        <v>0</v>
      </c>
      <c r="AD404" s="255">
        <f t="shared" si="32"/>
        <v>0</v>
      </c>
      <c r="AE404" s="255">
        <f t="shared" si="33"/>
        <v>0</v>
      </c>
      <c r="AF404" s="255">
        <f t="shared" si="34"/>
        <v>0</v>
      </c>
      <c r="AG404" s="271"/>
    </row>
    <row r="405" spans="1:33" s="21" customFormat="1" ht="16.5" customHeight="1">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si="31"/>
        <v>0</v>
      </c>
      <c r="AD466" s="255">
        <f t="shared" si="32"/>
        <v>0</v>
      </c>
      <c r="AE466" s="255">
        <f t="shared" si="33"/>
        <v>0</v>
      </c>
      <c r="AF466" s="255">
        <f t="shared" si="34"/>
        <v>0</v>
      </c>
      <c r="AG466" s="271"/>
    </row>
    <row r="467" spans="1:33" s="21" customFormat="1" ht="16.5" customHeight="1">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ref="AC467:AC530">IF(AND($M467&lt;&gt;"",IFERROR(ABS($M467)&gt;ABS($L467),0)),1,0)</f>
        <v>0</v>
      </c>
      <c r="AD467" s="255">
        <f t="shared" si="37" ref="AD467:AD530">IF($L467&lt;&gt;"",IF(AND($U467&lt;&gt;"",OR(AND(IFERROR(ABS($U467)&lt;&gt;ABS($L467),0),$N467=""),AND(ISNONTEXT($N467),IFERROR(ABS($U467)&gt;ABS($L467),0)),ISTEXT(U467))),1,0),0)</f>
        <v>0</v>
      </c>
      <c r="AE467" s="255">
        <f t="shared" si="38" ref="AE467:AE530">IF(AND($X467&lt;&gt;0,$U467&lt;&gt;"",IFERROR(ABS($X467)&gt;ABS($U467),0)),1,0)</f>
        <v>0</v>
      </c>
      <c r="AF467" s="255">
        <f t="shared" si="39" ref="AF467:AF530">IF(AND($X467&lt;&gt;0,$U467&lt;&gt;"",$M467&lt;&gt;"",OR(ISNUMBER($N467),$N467=""),ABS($X467)&gt;IFERROR(ABS($M467),0)),1,0)</f>
        <v>0</v>
      </c>
      <c r="AG467" s="271"/>
    </row>
    <row r="468" spans="1:33" s="21" customFormat="1" ht="16.5" customHeight="1">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si="40" ref="AA468:AA531">IFERROR(X468+Y468,0)</f>
        <v>0</v>
      </c>
      <c r="AB468" s="270"/>
      <c r="AC468" s="255">
        <f t="shared" si="36"/>
        <v>0</v>
      </c>
      <c r="AD468" s="255">
        <f t="shared" si="37"/>
        <v>0</v>
      </c>
      <c r="AE468" s="255">
        <f t="shared" si="38"/>
        <v>0</v>
      </c>
      <c r="AF468" s="255">
        <f t="shared" si="39"/>
        <v>0</v>
      </c>
      <c r="AG468" s="271"/>
    </row>
    <row r="469" spans="1:33" s="21" customFormat="1" ht="16.5" customHeight="1">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si="36"/>
        <v>0</v>
      </c>
      <c r="AD530" s="255">
        <f t="shared" si="37"/>
        <v>0</v>
      </c>
      <c r="AE530" s="255">
        <f t="shared" si="38"/>
        <v>0</v>
      </c>
      <c r="AF530" s="255">
        <f t="shared" si="39"/>
        <v>0</v>
      </c>
      <c r="AG530" s="271"/>
    </row>
    <row r="531" spans="1:33" s="21" customFormat="1" ht="16.5" customHeight="1">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ref="AC531:AC567">IF(AND($M531&lt;&gt;"",IFERROR(ABS($M531)&gt;ABS($L531),0)),1,0)</f>
        <v>0</v>
      </c>
      <c r="AD531" s="255">
        <f t="shared" si="42" ref="AD531:AD567">IF($L531&lt;&gt;"",IF(AND($U531&lt;&gt;"",OR(AND(IFERROR(ABS($U531)&lt;&gt;ABS($L531),0),$N531=""),AND(ISNONTEXT($N531),IFERROR(ABS($U531)&gt;ABS($L531),0)),ISTEXT(U531))),1,0),0)</f>
        <v>0</v>
      </c>
      <c r="AE531" s="255">
        <f t="shared" si="43" ref="AE531:AE567">IF(AND($X531&lt;&gt;0,$U531&lt;&gt;"",IFERROR(ABS($X531)&gt;ABS($U531),0)),1,0)</f>
        <v>0</v>
      </c>
      <c r="AF531" s="255">
        <f t="shared" si="44" ref="AF531:AF567">IF(AND($X531&lt;&gt;0,$U531&lt;&gt;"",$M531&lt;&gt;"",OR(ISNUMBER($N531),$N531=""),ABS($X531)&gt;IFERROR(ABS($M531),0)),1,0)</f>
        <v>0</v>
      </c>
      <c r="AG531" s="271"/>
    </row>
    <row r="532" spans="1:33" s="21" customFormat="1" ht="16.5" customHeight="1">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si="45" ref="AA532:AA566">IFERROR(X532+Y532,0)</f>
        <v>0</v>
      </c>
      <c r="AB532" s="270"/>
      <c r="AC532" s="255">
        <f t="shared" si="41"/>
        <v>0</v>
      </c>
      <c r="AD532" s="255">
        <f t="shared" si="42"/>
        <v>0</v>
      </c>
      <c r="AE532" s="255">
        <f t="shared" si="43"/>
        <v>0</v>
      </c>
      <c r="AF532" s="255">
        <f t="shared" si="44"/>
        <v>0</v>
      </c>
      <c r="AG532" s="271"/>
    </row>
    <row r="533" spans="1:33" s="21" customFormat="1" ht="16.5" customHeight="1">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si="41"/>
        <v>0</v>
      </c>
      <c r="AD546" s="255">
        <f t="shared" si="42"/>
        <v>0</v>
      </c>
      <c r="AE546" s="255">
        <f t="shared" si="43"/>
        <v>0</v>
      </c>
      <c r="AF546" s="255">
        <f t="shared" si="44"/>
        <v>0</v>
      </c>
      <c r="AG546" s="271"/>
    </row>
    <row r="547" spans="1:33" s="21" customFormat="1" ht="16.5" customHeight="1">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1"/>
        <v>0</v>
      </c>
      <c r="AD547" s="255">
        <f t="shared" si="42"/>
        <v>0</v>
      </c>
      <c r="AE547" s="255">
        <f t="shared" si="43"/>
        <v>0</v>
      </c>
      <c r="AF547" s="255">
        <f t="shared" si="44"/>
        <v>0</v>
      </c>
      <c r="AG547" s="271"/>
    </row>
    <row r="548" spans="1:33" s="21" customFormat="1" ht="16.5" customHeight="1">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1"/>
        <v>0</v>
      </c>
      <c r="AD548" s="255">
        <f t="shared" si="42"/>
        <v>0</v>
      </c>
      <c r="AE548" s="255">
        <f t="shared" si="43"/>
        <v>0</v>
      </c>
      <c r="AF548" s="255">
        <f t="shared" si="44"/>
        <v>0</v>
      </c>
      <c r="AG548" s="271"/>
    </row>
    <row r="549" spans="1:33" s="21" customFormat="1" ht="16.5" customHeight="1">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1"/>
        <v>0</v>
      </c>
      <c r="AD549" s="255">
        <f t="shared" si="42"/>
        <v>0</v>
      </c>
      <c r="AE549" s="255">
        <f t="shared" si="43"/>
        <v>0</v>
      </c>
      <c r="AF549" s="255">
        <f t="shared" si="44"/>
        <v>0</v>
      </c>
      <c r="AG549" s="271"/>
    </row>
    <row r="550" spans="1:33" s="21" customFormat="1" ht="16.5" customHeight="1">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1"/>
        <v>0</v>
      </c>
      <c r="AD550" s="255">
        <f t="shared" si="42"/>
        <v>0</v>
      </c>
      <c r="AE550" s="255">
        <f t="shared" si="43"/>
        <v>0</v>
      </c>
      <c r="AF550" s="255">
        <f t="shared" si="44"/>
        <v>0</v>
      </c>
      <c r="AG550" s="271"/>
    </row>
    <row r="551" spans="1:33" s="21" customFormat="1" ht="16.5" customHeight="1">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1"/>
        <v>0</v>
      </c>
      <c r="AD551" s="255">
        <f t="shared" si="42"/>
        <v>0</v>
      </c>
      <c r="AE551" s="255">
        <f t="shared" si="43"/>
        <v>0</v>
      </c>
      <c r="AF551" s="255">
        <f t="shared" si="44"/>
        <v>0</v>
      </c>
      <c r="AG551" s="271"/>
    </row>
    <row r="552" spans="1:33" s="21" customFormat="1" ht="16.5" customHeight="1">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1"/>
        <v>0</v>
      </c>
      <c r="AD552" s="255">
        <f t="shared" si="42"/>
        <v>0</v>
      </c>
      <c r="AE552" s="255">
        <f t="shared" si="43"/>
        <v>0</v>
      </c>
      <c r="AF552" s="255">
        <f t="shared" si="44"/>
        <v>0</v>
      </c>
      <c r="AG552" s="271"/>
    </row>
    <row r="553" spans="1:33" s="21" customFormat="1" ht="16.5" customHeight="1">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1"/>
        <v>0</v>
      </c>
      <c r="AD553" s="255">
        <f t="shared" si="42"/>
        <v>0</v>
      </c>
      <c r="AE553" s="255">
        <f t="shared" si="43"/>
        <v>0</v>
      </c>
      <c r="AF553" s="255">
        <f t="shared" si="44"/>
        <v>0</v>
      </c>
      <c r="AG553" s="271"/>
    </row>
    <row r="554" spans="1:33" s="21" customFormat="1" ht="16.5" customHeight="1">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1"/>
        <v>0</v>
      </c>
      <c r="AD554" s="255">
        <f t="shared" si="42"/>
        <v>0</v>
      </c>
      <c r="AE554" s="255">
        <f t="shared" si="43"/>
        <v>0</v>
      </c>
      <c r="AF554" s="255">
        <f t="shared" si="44"/>
        <v>0</v>
      </c>
      <c r="AG554" s="271"/>
    </row>
    <row r="555" spans="1:33" s="21" customFormat="1" ht="16.5" customHeight="1">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1"/>
        <v>0</v>
      </c>
      <c r="AD555" s="255">
        <f t="shared" si="42"/>
        <v>0</v>
      </c>
      <c r="AE555" s="255">
        <f t="shared" si="43"/>
        <v>0</v>
      </c>
      <c r="AF555" s="255">
        <f t="shared" si="44"/>
        <v>0</v>
      </c>
      <c r="AG555" s="271"/>
    </row>
    <row r="556" spans="1:33" s="21" customFormat="1" ht="16.5" customHeight="1">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1"/>
        <v>0</v>
      </c>
      <c r="AD556" s="255">
        <f t="shared" si="42"/>
        <v>0</v>
      </c>
      <c r="AE556" s="255">
        <f t="shared" si="43"/>
        <v>0</v>
      </c>
      <c r="AF556" s="255">
        <f t="shared" si="44"/>
        <v>0</v>
      </c>
      <c r="AG556" s="271"/>
    </row>
    <row r="557" spans="1:33" s="21" customFormat="1" ht="16.5" customHeight="1">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1"/>
        <v>0</v>
      </c>
      <c r="AD557" s="255">
        <f t="shared" si="42"/>
        <v>0</v>
      </c>
      <c r="AE557" s="255">
        <f t="shared" si="43"/>
        <v>0</v>
      </c>
      <c r="AF557" s="255">
        <f t="shared" si="44"/>
        <v>0</v>
      </c>
      <c r="AG557" s="271"/>
    </row>
    <row r="558" spans="1:33" s="21" customFormat="1" ht="16.5" customHeight="1">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1"/>
        <v>0</v>
      </c>
      <c r="AD558" s="255">
        <f t="shared" si="42"/>
        <v>0</v>
      </c>
      <c r="AE558" s="255">
        <f t="shared" si="43"/>
        <v>0</v>
      </c>
      <c r="AF558" s="255">
        <f t="shared" si="44"/>
        <v>0</v>
      </c>
      <c r="AG558" s="271"/>
    </row>
    <row r="559" spans="1:33" s="21" customFormat="1" ht="16.5" customHeight="1">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1"/>
        <v>0</v>
      </c>
      <c r="AD559" s="255">
        <f t="shared" si="42"/>
        <v>0</v>
      </c>
      <c r="AE559" s="255">
        <f t="shared" si="43"/>
        <v>0</v>
      </c>
      <c r="AF559" s="255">
        <f t="shared" si="44"/>
        <v>0</v>
      </c>
      <c r="AG559" s="271"/>
    </row>
    <row r="560" spans="1:33" s="21" customFormat="1" ht="16.5" customHeight="1">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1"/>
        <v>0</v>
      </c>
      <c r="AD560" s="255">
        <f t="shared" si="42"/>
        <v>0</v>
      </c>
      <c r="AE560" s="255">
        <f t="shared" si="43"/>
        <v>0</v>
      </c>
      <c r="AF560" s="255">
        <f t="shared" si="44"/>
        <v>0</v>
      </c>
      <c r="AG560" s="271"/>
    </row>
    <row r="561" spans="1:33" s="21" customFormat="1" ht="16.5" customHeight="1">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1"/>
        <v>0</v>
      </c>
      <c r="AD561" s="255">
        <f t="shared" si="42"/>
        <v>0</v>
      </c>
      <c r="AE561" s="255">
        <f t="shared" si="43"/>
        <v>0</v>
      </c>
      <c r="AF561" s="255">
        <f t="shared" si="44"/>
        <v>0</v>
      </c>
      <c r="AG561" s="271"/>
    </row>
    <row r="562" spans="1:33" s="21" customFormat="1" ht="16.5" customHeight="1">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1"/>
        <v>0</v>
      </c>
      <c r="AD562" s="255">
        <f t="shared" si="42"/>
        <v>0</v>
      </c>
      <c r="AE562" s="255">
        <f t="shared" si="43"/>
        <v>0</v>
      </c>
      <c r="AF562" s="255">
        <f t="shared" si="44"/>
        <v>0</v>
      </c>
      <c r="AG562" s="271"/>
    </row>
    <row r="563" spans="1:33" s="21" customFormat="1" ht="16.5" customHeight="1">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1"/>
        <v>0</v>
      </c>
      <c r="AD563" s="255">
        <f t="shared" si="42"/>
        <v>0</v>
      </c>
      <c r="AE563" s="255">
        <f t="shared" si="43"/>
        <v>0</v>
      </c>
      <c r="AF563" s="255">
        <f t="shared" si="44"/>
        <v>0</v>
      </c>
      <c r="AG563" s="271"/>
    </row>
    <row r="564" spans="1:33" s="21" customFormat="1" ht="16.5" customHeight="1">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1"/>
        <v>0</v>
      </c>
      <c r="AD564" s="255">
        <f t="shared" si="42"/>
        <v>0</v>
      </c>
      <c r="AE564" s="255">
        <f t="shared" si="43"/>
        <v>0</v>
      </c>
      <c r="AF564" s="255">
        <f t="shared" si="44"/>
        <v>0</v>
      </c>
      <c r="AG564" s="271"/>
    </row>
    <row r="565" spans="1:33" s="21" customFormat="1" ht="16.5" customHeight="1">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1"/>
        <v>0</v>
      </c>
      <c r="AD565" s="255">
        <f t="shared" si="42"/>
        <v>0</v>
      </c>
      <c r="AE565" s="255">
        <f t="shared" si="43"/>
        <v>0</v>
      </c>
      <c r="AF565" s="255">
        <f t="shared" si="44"/>
        <v>0</v>
      </c>
      <c r="AG565" s="271"/>
    </row>
    <row r="566" spans="1:33" s="21" customFormat="1" ht="16.5" customHeight="1">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1"/>
        <v>0</v>
      </c>
      <c r="AD566" s="255">
        <f t="shared" si="42"/>
        <v>0</v>
      </c>
      <c r="AE566" s="255">
        <f t="shared" si="43"/>
        <v>0</v>
      </c>
      <c r="AF566" s="255">
        <f t="shared" si="44"/>
        <v>0</v>
      </c>
      <c r="AG566" s="271"/>
    </row>
    <row r="567" spans="1:33" s="21" customFormat="1" ht="16.5" customHeight="1" thickBot="1">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1"/>
        <v>0</v>
      </c>
      <c r="AD567" s="255">
        <f t="shared" si="42"/>
        <v>0</v>
      </c>
      <c r="AE567" s="255">
        <f t="shared" si="43"/>
        <v>0</v>
      </c>
      <c r="AF567" s="255">
        <f t="shared" si="44"/>
        <v>0</v>
      </c>
      <c r="AG567" s="271"/>
    </row>
    <row r="568" spans="1:33" s="19" customFormat="1" ht="12.75">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3">
    <mergeCell ref="Q11:R11"/>
    <mergeCell ref="A1:X1"/>
    <mergeCell ref="A2:X4"/>
    <mergeCell ref="C6:N6"/>
    <mergeCell ref="C7:K7"/>
    <mergeCell ref="C9:G9"/>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Y14:AB14"/>
  </mergeCells>
  <conditionalFormatting sqref="Q11 T11 X11">
    <cfRule type="cellIs" priority="35" dxfId="5" operator="equal">
      <formula>0</formula>
    </cfRule>
  </conditionalFormatting>
  <conditionalFormatting sqref="B18:B567">
    <cfRule type="expression" priority="40" dxfId="5">
      <formula>AND(B18="",OR($X18&lt;&gt;"",$E18&lt;&gt;"",$C18&lt;&gt;"",$D18&lt;&gt;""))</formula>
    </cfRule>
  </conditionalFormatting>
  <conditionalFormatting sqref="F18:H567">
    <cfRule type="expression" priority="26" dxfId="11" stopIfTrue="1">
      <formula>OR(F18="",AND(F18="",$X18&lt;0))</formula>
    </cfRule>
  </conditionalFormatting>
  <conditionalFormatting sqref="C18:C567">
    <cfRule type="expression" priority="38" dxfId="5">
      <formula>AND(C18="",OR($X18&lt;&gt;"",$B18&lt;&gt;"",$D18&lt;&gt;"",$E18&lt;&gt;""))</formula>
    </cfRule>
  </conditionalFormatting>
  <conditionalFormatting sqref="X16:X17">
    <cfRule type="expression" priority="37" dxfId="0">
      <formula>$X$16&lt;0</formula>
    </cfRule>
  </conditionalFormatting>
  <conditionalFormatting sqref="T12:X12 A12">
    <cfRule type="cellIs" priority="36" dxfId="46" operator="equal">
      <formula>""</formula>
    </cfRule>
  </conditionalFormatting>
  <conditionalFormatting sqref="I18:I567">
    <cfRule type="expression" priority="34" dxfId="5">
      <formula>AND(OR($X18&lt;&gt;"",$E18&lt;&gt;"",$K18&lt;&gt;""),$I18="")</formula>
    </cfRule>
  </conditionalFormatting>
  <conditionalFormatting sqref="N18:N567">
    <cfRule type="expression" priority="1" dxfId="5">
      <formula>AND(OR($X18&lt;&gt;"",$U18&lt;&gt;""),$L18&lt;&gt;"",$N18="",$U18&lt;&gt;$L18)</formula>
    </cfRule>
    <cfRule type="expression" priority="33" dxfId="2">
      <formula>AND(OR($X18&lt;&gt;"",$U18&lt;&gt;""),$L18&lt;&gt;"",ISNONTEXT($N18),OR($U18&gt;$L18,$AF18=1,AND(ISNUMBER($N18),$N18&gt;=1)))</formula>
    </cfRule>
  </conditionalFormatting>
  <conditionalFormatting sqref="S18:S567">
    <cfRule type="expression" priority="32" dxfId="25">
      <formula>AND(OR($X18&lt;&gt;"",$M18&lt;&gt;"",$T18&lt;&gt;""),$S18="")</formula>
    </cfRule>
  </conditionalFormatting>
  <conditionalFormatting sqref="L18:M567">
    <cfRule type="expression" priority="14" dxfId="5">
      <formula>AND(OR($X18&lt;&gt;"",$I18&lt;&gt;"",$E18&lt;&gt;"",$K18&lt;&gt;""),L18="")</formula>
    </cfRule>
  </conditionalFormatting>
  <conditionalFormatting sqref="U18:V567">
    <cfRule type="expression" priority="10" dxfId="5">
      <formula>AND(U18="",OR($X18&lt;&gt;"",$M18&lt;&gt;"",$S18&lt;&gt;"",$T18&lt;&gt;""))</formula>
    </cfRule>
  </conditionalFormatting>
  <conditionalFormatting sqref="E18:E567">
    <cfRule type="expression" priority="21" dxfId="5">
      <formula>AND(E18="",OR($X18&lt;&gt;"",$B18&lt;&gt;"",$C18&lt;&gt;"",$D18&lt;&gt;""))</formula>
    </cfRule>
    <cfRule type="expression" priority="29" dxfId="0">
      <formula>OR(AND(ISNUMBER(SEARCH("guts",E18)),X18&gt;0),AND(ISERROR(SEARCH("guts",E18)),X18&lt;0))</formula>
    </cfRule>
  </conditionalFormatting>
  <conditionalFormatting sqref="X11">
    <cfRule type="expression" priority="28" dxfId="24">
      <formula>LEN($C$4)&lt;$X$1</formula>
    </cfRule>
  </conditionalFormatting>
  <conditionalFormatting sqref="X11">
    <cfRule type="containsText" priority="27" dxfId="24" operator="containsText" text="kos">
      <formula>NOT(ISERROR(SEARCH("kos",X11)))</formula>
    </cfRule>
  </conditionalFormatting>
  <conditionalFormatting sqref="D11:H11">
    <cfRule type="expression" priority="25" dxfId="24">
      <formula>$D$11&lt;&gt;""</formula>
    </cfRule>
  </conditionalFormatting>
  <conditionalFormatting sqref="X11">
    <cfRule type="expression" priority="41" dxfId="24">
      <formula>LEN($X$6)&lt;$AB$5</formula>
    </cfRule>
  </conditionalFormatting>
  <conditionalFormatting sqref="D18:D567">
    <cfRule type="expression" priority="15" dxfId="5">
      <formula>AND(D18="",OR($X18&lt;&gt;"",$B18&lt;&gt;"",$C18&lt;&gt;"",$E18&lt;&gt;""))</formula>
    </cfRule>
  </conditionalFormatting>
  <conditionalFormatting sqref="K18:K567">
    <cfRule type="expression" priority="39" dxfId="5">
      <formula>AND(K18="",OR($X18&lt;&gt;0,$I18&lt;&gt;"",$E18&lt;&gt;""))</formula>
    </cfRule>
  </conditionalFormatting>
  <conditionalFormatting sqref="T18:T567">
    <cfRule type="expression" priority="23" dxfId="5">
      <formula>AND(T18="",OR($X18&lt;&gt;0,$M18&lt;&gt;"",$S18&lt;&gt;""))</formula>
    </cfRule>
  </conditionalFormatting>
  <conditionalFormatting sqref="M18:M567">
    <cfRule type="expression" priority="31" dxfId="0">
      <formula>OR(AND(OR($M18&lt;&gt;"",$M18&lt;&gt;0),IFERROR(ABS($M18)&gt;ABS($L18),0)),AND($X18&lt;&gt;0,$M18&lt;&gt;"",ISNONTEXT($N18),OR(IFERROR(ABS($X18)&gt;ABS($M18),0),$AF18&lt;&gt;0)),AND(AND(ISNUMBER($M18),$M18&gt;0),IFERROR(ABS($X18)&gt;ABS($M18),0)))</formula>
    </cfRule>
  </conditionalFormatting>
  <conditionalFormatting sqref="C6:C7 D8 I8 Q11 T11 X11 X6:X8">
    <cfRule type="containsText" priority="20" dxfId="2" operator="containsText" text="fehlt">
      <formula>NOT(ISERROR(SEARCH("fehlt",C6)))</formula>
    </cfRule>
  </conditionalFormatting>
  <conditionalFormatting sqref="AA18:AA567">
    <cfRule type="expression" priority="7" dxfId="24">
      <formula>AND($AB18="",OR($Y18="",$AA18&lt;&gt;$X18),OR(AND($Y18&lt;&gt;"",ABS($Y18)&gt;ABS($X18)),AND($AA18&lt;0,ISERROR(SEARCH("guts",$E18))),AND($AA18&gt;0,ISNUMBER(SEARCH("guts",$E18))),$AA18&lt;&gt;$X18))</formula>
    </cfRule>
    <cfRule type="cellIs" priority="19" dxfId="27" operator="notEqual">
      <formula>0</formula>
    </cfRule>
  </conditionalFormatting>
  <conditionalFormatting sqref="O18:O567">
    <cfRule type="expression" priority="18" dxfId="5">
      <formula>AND(OR($X18&lt;&gt;"",$M18&lt;&gt;""),$O18="")</formula>
    </cfRule>
  </conditionalFormatting>
  <conditionalFormatting sqref="J18:J567">
    <cfRule type="expression" priority="17" dxfId="25">
      <formula>AND(OR($X18&lt;&gt;"",$E18&lt;&gt;"",$K18&lt;&gt;""),$J18="")</formula>
    </cfRule>
  </conditionalFormatting>
  <conditionalFormatting sqref="J8">
    <cfRule type="containsText" priority="16" dxfId="24" operator="containsText" text="fehlt">
      <formula>NOT(ISERROR(SEARCH("fehlt",J8)))</formula>
    </cfRule>
  </conditionalFormatting>
  <conditionalFormatting sqref="C18:E567">
    <cfRule type="expression" priority="24" dxfId="0">
      <formula>AND($B18="",C18&lt;&gt;"")</formula>
    </cfRule>
  </conditionalFormatting>
  <conditionalFormatting sqref="I18:J567 L18:M567 O18:S567 U18:V567">
    <cfRule type="expression" priority="9" dxfId="0">
      <formula>AND($B18="",$X18="",I18&lt;&gt;"")</formula>
    </cfRule>
  </conditionalFormatting>
  <conditionalFormatting sqref="AB18:AB559">
    <cfRule type="expression" priority="12" dxfId="5">
      <formula>AND($AB18="",$X18&lt;&gt;"",OR(AND($Y18&lt;&gt;"",ABS($Y18)&gt;ABS($X18)),AND($AA18&lt;0,ISERROR(SEARCH("guts",$E18))),AND($AA18&gt;0,ISNUMBER(SEARCH("guts",$E18))),$AA18&lt;&gt;$X18))</formula>
    </cfRule>
  </conditionalFormatting>
  <conditionalFormatting sqref="W18:W567">
    <cfRule type="cellIs" priority="11" dxfId="5" operator="equal">
      <formula>""</formula>
    </cfRule>
  </conditionalFormatting>
  <conditionalFormatting sqref="L18:L567">
    <cfRule type="expression" priority="22" dxfId="0">
      <formula>OR(AND($M18&lt;&gt;"",OR(ISTEXT($U18),IFERROR(ABS($M18)&gt;ABS($L18),0))),AND($L18&lt;&gt;"",$U18&lt;&gt;0,OR(AND(OR(ISNUMBER($N18),$N18=""),IFERROR(ABS($U18)&gt;ABS($L18),0)),$N18=""),IFERROR(ABS($U18)&lt;&gt;ABS($L18),0)))</formula>
    </cfRule>
  </conditionalFormatting>
  <conditionalFormatting sqref="U18:U567">
    <cfRule type="expression" priority="30" dxfId="0">
      <formula>AND(OR($L18&lt;&gt;"",$U18&lt;&gt;""),OR(AND(ISNONTEXT($N18),$L18&lt;&gt;"",IFERROR(ABS($U18)&gt;ABS($L18),0)),IFERROR(ABS($X18)&gt;ABS($U18),0),$AD18&gt;0,ISTEXT($U18)))</formula>
    </cfRule>
  </conditionalFormatting>
  <conditionalFormatting sqref="Y18:Y567">
    <cfRule type="expression" priority="8" dxfId="0">
      <formula>OR(AND($X18&lt;&gt;$AA18,$Y18&lt;&gt;"",$AB18=""),AND(OR(ABS($Y18)&gt;ABS($X18),ISERROR(SEARCH("guts",$E18))),OR($AA18&lt;0,AND($AA18&gt;0,ISNUMBER(SEARCH("guts",$E18)))),$AB18=""))</formula>
    </cfRule>
  </conditionalFormatting>
  <conditionalFormatting sqref="L15">
    <cfRule type="expression" priority="6" dxfId="0">
      <formula>OR($AC$15&gt;0,$AD$15&gt;0)</formula>
    </cfRule>
  </conditionalFormatting>
  <conditionalFormatting sqref="U15">
    <cfRule type="expression" priority="5" dxfId="0">
      <formula>OR($AD$15&gt;0,$AE$15&gt;0)</formula>
    </cfRule>
  </conditionalFormatting>
  <conditionalFormatting sqref="M15">
    <cfRule type="expression" priority="4" dxfId="0">
      <formula>OR($AC$15&gt;0,$AF$15&gt;0)</formula>
    </cfRule>
  </conditionalFormatting>
  <conditionalFormatting sqref="X14">
    <cfRule type="expression" priority="3" dxfId="0">
      <formula>OR($AE$15&gt;0,$AF$15&gt;0)</formula>
    </cfRule>
  </conditionalFormatting>
  <conditionalFormatting sqref="X15">
    <cfRule type="expression" priority="2" dxfId="0">
      <formula>OR($AE$15&gt;0,$AF$15&gt;0)</formula>
    </cfRule>
  </conditionalFormatting>
  <conditionalFormatting sqref="K18:K567 T18:T567">
    <cfRule type="cellIs" priority="42" dxfId="11" operator="equal">
      <formula>0</formula>
    </cfRule>
    <cfRule type="expression" priority="43" dxfId="2">
      <formula>AND(K18&lt;&gt;"",OR(K18&lt;$Q$11,K18&gt;$T$11,))</formula>
    </cfRule>
  </conditionalFormatting>
  <conditionalFormatting sqref="F18:F567">
    <cfRule type="expression" priority="44" dxfId="2" stopIfTrue="1">
      <formula>AND($F18&lt;&gt;"",OR($F18&lt;$Q$11,$F18&gt;$T$11,$F18&gt;$G18,$F18&gt;$H18))</formula>
    </cfRule>
  </conditionalFormatting>
  <conditionalFormatting sqref="G18:H567">
    <cfRule type="expression" priority="13" dxfId="5">
      <formula>AND(G18="",OR($X18&gt;0,AND($E18&lt;&gt;"",ISERROR(SEARCH("guts*",$E18)))))</formula>
    </cfRule>
    <cfRule type="expression" priority="45" dxfId="2">
      <formula>OR(AND(G18&lt;&gt;"",OR(G18&lt;$Q$11,G18&gt;$T$11,$H18="",$H18&lt;$G18)),AND($H18&lt;&gt;"",$G18=""))</formula>
    </cfRule>
  </conditionalFormatting>
  <conditionalFormatting sqref="P18:Q567">
    <cfRule type="expression" priority="46" dxfId="5">
      <formula>AND($I$8="Ja",OR($X18&lt;&gt;"",$M18&lt;&gt;""),P18="")</formula>
    </cfRule>
  </conditionalFormatting>
  <conditionalFormatting sqref="R18:R567">
    <cfRule type="expression" priority="47" dxfId="5">
      <formula>AND($I$8="Ja",OR($X18&lt;&gt;"",$M18&lt;&gt;""),R18="")</formula>
    </cfRule>
    <cfRule type="containsText" priority="48" dxfId="1" operator="containsText" text="gebr">
      <formula>NOT(ISERROR(SEARCH("gebr",R18)))</formula>
    </cfRule>
    <cfRule type="containsText" priority="49" dxfId="3" operator="containsText" text="vorf">
      <formula>NOT(ISERROR(SEARCH("vorf",R18)))</formula>
    </cfRule>
  </conditionalFormatting>
  <conditionalFormatting sqref="X18:X567">
    <cfRule type="expression" priority="50" dxfId="2">
      <formula>IF(X18&lt;&gt;"",OR(B18="",C18="",D18="",E18="",AND(X18&gt;0,G18=""),AND(X18&gt;0,H18=""),I18="",K18="",L18="",M18="",AND($I$8="ja",P18=""),AND($I$8="ja",R18=""),U18="",T18="",W18=""),)</formula>
    </cfRule>
    <cfRule type="expression" priority="51" dxfId="1">
      <formula>AND(X18&lt;&gt;"",OR(AND($F18&lt;&gt;"",$F18&lt;$Q$11),$F18&gt;$T$11,AND($G18&lt;&gt;"",$G18&lt;$Q$11),$G18&gt;$T$11,AND($H18&lt;&gt;"",$H18&lt;$Q$11),$H18&gt;$T$11,$K18&lt;$Q$11,$K18&gt;$T$11,$T18&lt;$Q$11,$T18&gt;$T$11,ISERROR(SEARCH("neu*",R18)),X18&lt;200,$W18="ja"))</formula>
    </cfRule>
    <cfRule type="expression" priority="52" dxfId="0">
      <formula>AND(OR($L18&lt;&gt;"",$U18&lt;&gt;""),OR(AND(AND(ISNUMBER($M18),$M18&gt;0),IFERROR(ABS($X18)&gt;ABS($M18),0)),IFERROR(ABS($X18)&gt;ABS($U18),0),$AE18&gt;0,$AF18&gt;0))</formula>
    </cfRule>
  </conditionalFormatting>
  <dataValidations count="15">
    <dataValidation type="date" allowBlank="1" showInputMessage="1" showErrorMessage="1" promptTitle="Hinweis Datumseingabe:" prompt="Geben Sie ein gültiges Datum zwischen 01.01.2021 und 31.12.2023 ein!" errorTitle="Fehler bei Datumseingabe!" error="Datumseingabe falsch oder außerhalb des zulässigen Wertebereichs!" sqref="G18:G567">
      <formula1>$K$8</formula1>
      <formula2>$M$8</formula2>
    </dataValidation>
    <dataValidation type="date" allowBlank="1" showInputMessage="1" showErrorMessage="1" promptTitle="Hinweis Datumseingabe:" prompt="Geben Sie ein gültiges Datum nach dem Beginn und vor dem 31.03.2024 ein!" errorTitle="Fehler bei Datumseingabe!" error="Datumseingabe falsch oder außerhalb des zulässigen Wertebereichs!" sqref="H18:H567">
      <formula1>MAX($K$8,$G18)</formula1>
      <formula2>$N$8</formula2>
    </dataValidation>
    <dataValidation type="date" allowBlank="1" showInputMessage="1" showErrorMessage="1" promptTitle="Hinweis Datumseingabe:" prompt="Geben Sie ein gültiges Datum zwischen 01.01.2017 und 31.12.2022 ein!" errorTitle="Fehler bei Datumseingabe!" error="Datumseingabe falsch oder außerhalb des zulässigen Wertebereichs!" sqref="F18:F567">
      <formula1>$K$8</formula1>
      <formula2>$M$8</formula2>
    </dataValidation>
    <dataValidation type="date" allowBlank="1" showInputMessage="1" showErrorMessage="1" promptTitle="Hinweis Datumseingabe:" prompt="Geben Sie ein gültiges Datum zwischen 01.01.2021 und 31.03.2024 ein!" errorTitle="Fehler bei Datumseingabe!" error="Datumseingabe falsch oder außerhalb des zulässigen Wertebereichs!" sqref="T18:T567">
      <formula1>$K$8</formula1>
      <formula2>$N$8</formula2>
    </dataValidation>
    <dataValidation type="date" allowBlank="1" showInputMessage="1" showErrorMessage="1" promptTitle="Hinweis Datumseingabe:" prompt="Geben Sie ein gültiges Datum nach dem 01.01.2021 und bis max. 31.03.2023 ein!" errorTitle="Fehler bei Datumseingabe!" error="Datumseingabe falsch oder außerhalb des zulässigen Wertebereichs!" sqref="K18:K567">
      <formula1>MAX($K$8)</formula1>
      <formula2>$N$8</formula2>
    </dataValidation>
    <dataValidation type="list" allowBlank="1" showInputMessage="1" showErrorMessage="1" promptTitle="Hinweis zur Eingabe:" prompt="Bitte wählen Sie aus der Liste aus!" errorTitle="Fehlerhafte Eingabe!" error="Nur Einträge aus der Liste zulässig!" sqref="P18:P567">
      <formula1>"Anl. in Bau,Bau/Grund,BGA/EDV-Anl.,GWG (aktiviert),Immat./Softw.,Maschinen o.Ä.,nicht aktiviert,"</formula1>
    </dataValidation>
    <dataValidation type="decimal" allowBlank="1" showInputMessage="1" showErrorMessage="1" promptTitle="Hinweis Betragseingabe:" prompt="In der Regel können nicht mehr Kosten als nachgewiesen abgezogen werden! Zudem muss der Betrag kleiner als &quot;999.999.999&quot; sein!" errorTitle="Fehler bei Betragseingabe!" error="Betragseingabe falsch oder außerhalb des zulässigen Wertebereichs!" sqref="Y18:Y567">
      <formula1>-999999999</formula1>
      <formula2>999999999</formula2>
    </dataValidation>
    <dataValidation type="list" allowBlank="1" showInputMessage="1" showErrorMessage="1" promptTitle="Hinweis zur Eingabe:" prompt="Bitte wählen Sie aus der Liste aus!" errorTitle="Fehlerhafte Eingabe!" error="Nur Einträge aus der Liste zulässig!" sqref="W18:W567">
      <formula1>"Ja,Nein"</formula1>
    </dataValidation>
    <dataValidation type="list" allowBlank="1" showInputMessage="1" showErrorMessage="1" promptTitle="Hinweis zur Eingabe:" prompt="Bitte wählen Sie aus der Liste aus!" errorTitle="Fehlerhafte Eingabe!" error="Nur Einträge aus der Liste zulässig!" sqref="Z18:Z567">
      <formula1>"'01-01,02-01,03-01,03-02,03-03,03-04,03-05,03-06,04-01,04-02,05-01,05-02,05-03,05-04,06-01,06-02,06-03,06-04,07-01,07-02,07-03,08-01,08-02,08-03,08-04,09-01,09-02,10-01,10-02,10-03,10-04,10-05,11-01,12-01,12-02,12-03,12-04,13-01,14-01,15-01,16-01,17-01,"</formula1>
    </dataValidation>
    <dataValidation operator="greaterThan" allowBlank="1" showErrorMessage="1" promptTitle="Hinweis zur Eingabe:" prompt="Geben Sie mindestens 5 Ziffern ein!" errorTitle="Fehlerhafte Eingabe!" error="Eingabe unzureichend oder außerhalb des zulässigen Bereichs!" sqref="X6"/>
    <dataValidation type="list" allowBlank="1" showInputMessage="1" showErrorMessage="1" promptTitle="Hinweis zur Eingabe:" prompt="Bitte wählen Sie aus der Liste aus!" errorTitle="Fehlerhafte Eingabe!" error="Nur Einträge aus der Liste zulässig!" sqref="O18:O567">
      <formula1>"Inland,EU (IG),Drittland,"</formula1>
    </dataValidation>
    <dataValidation type="list" allowBlank="1" showInputMessage="1" showErrorMessage="1" promptTitle="Hinweis zur Eingabe:" prompt="Bitte wählen Sie aus der Liste aus!" errorTitle="Fehlerhafte Eingabe!" error="Nur Einträge aus der Liste zulässig!" sqref="R18:R567">
      <formula1>"Gebraucht,Neu,Vorführgerät"</formula1>
    </dataValidation>
    <dataValidation type="list" operator="greaterThanOrEqual" allowBlank="1" showInputMessage="1" showErrorMessage="1" promptTitle="Hinweis zur Eingabe:" prompt="Bitte wählen Sie aus der Liste aus!" errorTitle="Fehlerhafte Eingabe!" error="Nur Einträge aus der Liste zulässig!"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promptTitle="Hinweis zur Eingabe:" prompt="Geben Sie mindestens 3 Zeichen (z.B. K 1.1) ein!" errorTitle="Fehlerhafte Eingabe!" error="Eingabe unzureichend oder außerhalb des zulässigen Bereichs!" sqref="B18:B567">
      <formula1>3</formula1>
    </dataValidation>
    <dataValidation operator="greaterThan" allowBlank="1" showInputMessage="1" showErrorMessage="1" promptTitle="Hinweis zur Eingabe:" prompt="Geben Sie mindestens 5 Ziffern ein!" errorTitle="Fehlerhafte Eingabe!" error="Eingabe unzureichend oder außerhalb des zulässigen Bereichs!" sqref="X11"/>
  </dataValidations>
  <printOptions horizontalCentered="1"/>
  <pageMargins left="0.196850393700787" right="0.196850393700787" top="0.196850393700787" bottom="1.10236220472441" header="0.196850393700787" footer="0.15748031496063"/>
  <pageSetup cellComments="asDisplayed" fitToHeight="20" orientation="landscape" paperSize="9" scale="47" r:id="rId2"/>
  <headerFooter>
    <oddFooter>&amp;L&amp;"Tahoma,Standard"&amp;14....................&amp;12
  &amp;10rechtsgültige Fertigung
  (Datum, Stempel, Unterschrift)&amp;C&amp;"Tahoma,Standard"Seite &amp;P von &amp;N &amp;R&amp;"Tahoma,Standard"&amp;14....................&amp;10
Aktivierungsbestätitgung StB/WP
 (Datum, Stempel, Unterschrift)</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H568"/>
  <sheetViews>
    <sheetView showGridLines="0" showZeros="0" view="pageBreakPreview" zoomScaleNormal="100" zoomScaleSheetLayoutView="100" workbookViewId="0" topLeftCell="A1">
      <pane xSplit="4" ySplit="17" topLeftCell="E18" activePane="bottomRight" state="frozen"/>
      <selection pane="topLeft" activeCell="A1" sqref="A1"/>
      <selection pane="bottomLeft" activeCell="A19" sqref="A19"/>
      <selection pane="topRight" activeCell="E1" sqref="E1"/>
      <selection pane="bottomRight" activeCell="B18" sqref="B18"/>
    </sheetView>
  </sheetViews>
  <sheetFormatPr defaultColWidth="11.4242857142857" defaultRowHeight="12.75" outlineLevelCol="1"/>
  <cols>
    <col min="1" max="1" width="11.4285714285714" style="30" customWidth="1"/>
    <col min="2" max="2" width="12.1428571428571" style="31" customWidth="1"/>
    <col min="3" max="3" width="28.5714285714286" style="32" customWidth="1"/>
    <col min="4" max="4" width="30" style="33" customWidth="1"/>
    <col min="5" max="5" width="14.2857142857143" style="31" customWidth="1"/>
    <col min="6" max="6" width="15" style="34" hidden="1" customWidth="1"/>
    <col min="7" max="7" width="12.1428571428571" style="35" customWidth="1"/>
    <col min="8" max="8" width="12.8571428571429" style="35" customWidth="1"/>
    <col min="9" max="9" width="15.7142857142857" style="30" customWidth="1"/>
    <col min="10" max="10" width="15.7142857142857" style="43" customWidth="1"/>
    <col min="11" max="11" width="12.1428571428571" style="36" customWidth="1"/>
    <col min="12" max="13" width="15.7142857142857" style="36" customWidth="1"/>
    <col min="14" max="14" width="11.4285714285714" style="31" customWidth="1"/>
    <col min="15" max="15" width="11.4285714285714" style="43" hidden="1" customWidth="1"/>
    <col min="16" max="17" width="12.8571428571429" style="43" customWidth="1"/>
    <col min="18" max="18" width="11.4285714285714" style="43" customWidth="1"/>
    <col min="19" max="19" width="15.7142857142857" style="37" customWidth="1"/>
    <col min="20" max="20" width="12.1428571428571" style="38" customWidth="1"/>
    <col min="21" max="21" width="15.7142857142857" style="39" customWidth="1"/>
    <col min="22" max="22" width="15.7142857142857" style="39" hidden="1" customWidth="1"/>
    <col min="23" max="23" width="7.14285714285714" style="47" customWidth="1"/>
    <col min="24" max="24" width="16.4285714285714" style="281" customWidth="1"/>
    <col min="25" max="25" width="15.8571428571429" style="246" hidden="1" customWidth="1" outlineLevel="1"/>
    <col min="26" max="26" width="15.8571428571429" style="239" hidden="1" customWidth="1" outlineLevel="1"/>
    <col min="27" max="27" width="15.7142857142857" style="240" hidden="1" customWidth="1" outlineLevel="1"/>
    <col min="28" max="28" width="42.8571428571429" style="240" hidden="1" customWidth="1" outlineLevel="1"/>
    <col min="29" max="29" width="10.1428571428571" style="240" hidden="1" customWidth="1" outlineLevel="1"/>
    <col min="30" max="31" width="8.71428571428571" style="242" hidden="1" customWidth="1" outlineLevel="1"/>
    <col min="32" max="32" width="7" style="242" hidden="1" customWidth="1" outlineLevel="1"/>
    <col min="33" max="33" width="11.4285714285714" style="242" collapsed="1"/>
    <col min="34" max="16384" width="11.4285714285714" style="40"/>
  </cols>
  <sheetData>
    <row r="1" spans="1:29" ht="9" customHeight="1">
      <c r="A1" s="469"/>
      <c r="B1" s="469"/>
      <c r="C1" s="469"/>
      <c r="D1" s="469"/>
      <c r="E1" s="469"/>
      <c r="F1" s="469"/>
      <c r="G1" s="469"/>
      <c r="H1" s="469"/>
      <c r="I1" s="469"/>
      <c r="J1" s="469"/>
      <c r="K1" s="469"/>
      <c r="L1" s="469"/>
      <c r="M1" s="469"/>
      <c r="N1" s="469"/>
      <c r="O1" s="469"/>
      <c r="P1" s="469"/>
      <c r="Q1" s="469"/>
      <c r="R1" s="469"/>
      <c r="S1" s="469"/>
      <c r="T1" s="469"/>
      <c r="U1" s="469"/>
      <c r="V1" s="469"/>
      <c r="W1" s="469"/>
      <c r="X1" s="469"/>
      <c r="Y1" s="239"/>
      <c r="AC1" s="241"/>
    </row>
    <row r="2" spans="1:25" ht="15" customHeight="1">
      <c r="A2" s="470" t="s">
        <v>27</v>
      </c>
      <c r="B2" s="470"/>
      <c r="C2" s="470"/>
      <c r="D2" s="470"/>
      <c r="E2" s="470"/>
      <c r="F2" s="470"/>
      <c r="G2" s="470"/>
      <c r="H2" s="470"/>
      <c r="I2" s="470"/>
      <c r="J2" s="470"/>
      <c r="K2" s="470"/>
      <c r="L2" s="470"/>
      <c r="M2" s="470"/>
      <c r="N2" s="470"/>
      <c r="O2" s="470"/>
      <c r="P2" s="470"/>
      <c r="Q2" s="470"/>
      <c r="R2" s="470"/>
      <c r="S2" s="470"/>
      <c r="T2" s="470"/>
      <c r="U2" s="470"/>
      <c r="V2" s="470"/>
      <c r="W2" s="470"/>
      <c r="X2" s="470"/>
      <c r="Y2" s="239"/>
    </row>
    <row r="3" spans="1:25" ht="15" customHeight="1">
      <c r="A3" s="470"/>
      <c r="B3" s="470"/>
      <c r="C3" s="470"/>
      <c r="D3" s="470"/>
      <c r="E3" s="470"/>
      <c r="F3" s="470"/>
      <c r="G3" s="470"/>
      <c r="H3" s="470"/>
      <c r="I3" s="470"/>
      <c r="J3" s="470"/>
      <c r="K3" s="470"/>
      <c r="L3" s="470"/>
      <c r="M3" s="470"/>
      <c r="N3" s="470"/>
      <c r="O3" s="470"/>
      <c r="P3" s="470"/>
      <c r="Q3" s="470"/>
      <c r="R3" s="470"/>
      <c r="S3" s="470"/>
      <c r="T3" s="470"/>
      <c r="U3" s="470"/>
      <c r="V3" s="470"/>
      <c r="W3" s="470"/>
      <c r="X3" s="470"/>
      <c r="Y3" s="239"/>
    </row>
    <row r="4" spans="1:25" ht="15" customHeight="1" thickBot="1">
      <c r="A4" s="471"/>
      <c r="B4" s="471"/>
      <c r="C4" s="471"/>
      <c r="D4" s="471"/>
      <c r="E4" s="471"/>
      <c r="F4" s="471"/>
      <c r="G4" s="471"/>
      <c r="H4" s="471"/>
      <c r="I4" s="471"/>
      <c r="J4" s="471"/>
      <c r="K4" s="471"/>
      <c r="L4" s="471"/>
      <c r="M4" s="471"/>
      <c r="N4" s="471"/>
      <c r="O4" s="471"/>
      <c r="P4" s="471"/>
      <c r="Q4" s="471"/>
      <c r="R4" s="471"/>
      <c r="S4" s="471"/>
      <c r="T4" s="471"/>
      <c r="U4" s="471"/>
      <c r="V4" s="471"/>
      <c r="W4" s="471"/>
      <c r="X4" s="471"/>
      <c r="Y4" s="239"/>
    </row>
    <row r="5" spans="1:33" s="24" customFormat="1" ht="4.5" customHeight="1">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24" ht="14.25">
      <c r="A6" s="156" t="s">
        <v>45</v>
      </c>
      <c r="B6" s="157"/>
      <c r="C6" s="472" t="str">
        <f>IF('Allgemeine Daten'!E6="","Eingabe fehlt!",'Allgemeine Daten'!E6)</f>
        <v>Eingabe fehlt!</v>
      </c>
      <c r="D6" s="472"/>
      <c r="E6" s="472"/>
      <c r="F6" s="472"/>
      <c r="G6" s="472"/>
      <c r="H6" s="472"/>
      <c r="I6" s="472"/>
      <c r="J6" s="472"/>
      <c r="K6" s="472"/>
      <c r="L6" s="472"/>
      <c r="M6" s="472"/>
      <c r="N6" s="472"/>
      <c r="O6" s="158"/>
      <c r="P6" s="158"/>
      <c r="Q6" s="158"/>
      <c r="R6" s="158"/>
      <c r="S6" s="159"/>
      <c r="T6" s="160"/>
      <c r="U6" s="161"/>
      <c r="V6" s="162"/>
      <c r="W6" s="163" t="s">
        <v>0</v>
      </c>
      <c r="X6" s="164" t="str">
        <f>IF('Allgemeine Daten'!U6="","Eingabe fehlt!",'Allgemeine Daten'!U6)</f>
        <v>Eingabe fehlt!</v>
      </c>
    </row>
    <row r="7" spans="1:29" ht="15.75" customHeight="1">
      <c r="A7" s="156" t="s">
        <v>47</v>
      </c>
      <c r="B7" s="165"/>
      <c r="C7" s="472" t="str">
        <f>IF('Allgemeine Daten'!E7="","Eingabe fehlt!",'Allgemeine Daten'!E7)</f>
        <v>Eingabe fehlt!</v>
      </c>
      <c r="D7" s="472"/>
      <c r="E7" s="472"/>
      <c r="F7" s="472"/>
      <c r="G7" s="472"/>
      <c r="H7" s="472"/>
      <c r="I7" s="472"/>
      <c r="J7" s="472"/>
      <c r="K7" s="472"/>
      <c r="L7" s="172"/>
      <c r="M7" s="158"/>
      <c r="N7" s="158"/>
      <c r="O7" s="158"/>
      <c r="P7" s="158"/>
      <c r="Q7" s="158"/>
      <c r="R7" s="158"/>
      <c r="S7" s="159"/>
      <c r="T7" s="166"/>
      <c r="U7" s="167"/>
      <c r="V7" s="167"/>
      <c r="W7" s="168" t="s">
        <v>14</v>
      </c>
      <c r="X7" s="169" t="str">
        <f>IF('Allgemeine Daten'!U10="","Eingabe fehlt!",'Allgemeine Daten'!U10)</f>
        <v>Eingabe fehlt!</v>
      </c>
      <c r="AC7" s="247"/>
    </row>
    <row r="8" spans="1:24" ht="14.25">
      <c r="A8" s="156" t="s">
        <v>16</v>
      </c>
      <c r="B8" s="170"/>
      <c r="C8" s="170"/>
      <c r="D8" s="171" t="str">
        <f>IF('Allgemeine Daten'!E10="","Eingabe fehlt!",'Allgemeine Daten'!E10)</f>
        <v>Eingabe fehlt!</v>
      </c>
      <c r="E8" s="157"/>
      <c r="F8" s="172"/>
      <c r="H8" s="173" t="s">
        <v>112</v>
      </c>
      <c r="I8" s="174" t="str">
        <f>IF('Allgemeine Daten'!U14="","Eingabe fehlt!",'Allgemeine Daten'!U14)</f>
        <v>Ja</v>
      </c>
      <c r="J8" s="175" t="s">
        <v>49</v>
      </c>
      <c r="K8" s="176">
        <f>'Allgemeine Daten'!E11</f>
        <v>44197</v>
      </c>
      <c r="L8" s="175" t="s">
        <v>28</v>
      </c>
      <c r="M8" s="177">
        <f>'Allgemeine Daten'!G11</f>
        <v>45291</v>
      </c>
      <c r="N8" s="177">
        <f>EOMONTH(M8,3)</f>
        <v>45382</v>
      </c>
      <c r="O8" s="178"/>
      <c r="P8" s="179"/>
      <c r="Q8" s="179"/>
      <c r="R8" s="179"/>
      <c r="S8" s="158"/>
      <c r="T8" s="163"/>
      <c r="U8" s="163"/>
      <c r="V8" s="163"/>
      <c r="W8" s="163" t="s">
        <v>10</v>
      </c>
      <c r="X8" s="180" t="str">
        <f>IF('Allgemeine Daten'!E13&lt;&gt;"",IF(ISNUMBER(SEARCH("End*",'Allgemeine Daten'!E13)),'Allgemeine Daten'!E13,"Zwischenabr."),"Eingabe fehlt!")</f>
        <v>Zwischenabr.</v>
      </c>
    </row>
    <row r="9" spans="1:24" ht="15" thickBot="1">
      <c r="A9" s="181" t="s">
        <v>54</v>
      </c>
      <c r="B9" s="182"/>
      <c r="C9" s="473" t="str">
        <f>'Allgemeine Daten'!E8</f>
        <v>09_FO_77_Belegverzeichnis_EFRE_2014-2020_Thermische Sanierung</v>
      </c>
      <c r="D9" s="473"/>
      <c r="E9" s="473"/>
      <c r="F9" s="473"/>
      <c r="G9" s="473"/>
      <c r="H9" s="390"/>
      <c r="I9" s="183"/>
      <c r="J9" s="183"/>
      <c r="K9" s="183"/>
      <c r="L9" s="183"/>
      <c r="M9" s="184"/>
      <c r="N9" s="184"/>
      <c r="O9" s="184"/>
      <c r="P9" s="184"/>
      <c r="Q9" s="184"/>
      <c r="R9" s="185" t="str">
        <f>CONCATENATE('Allgemeine Daten'!$T$7,"/",'Allgemeine Daten'!$T$8)</f>
        <v>Revision:/VKS-Version:</v>
      </c>
      <c r="S9" s="184"/>
      <c r="T9" s="360" t="str">
        <f>CONCATENATE('Allgemeine Daten'!$U$7," / ",'Allgemeine Daten'!$U$8)</f>
        <v>001/05.2021 / 1</v>
      </c>
      <c r="U9" s="186"/>
      <c r="V9" s="185"/>
      <c r="W9" s="185" t="str">
        <f>'Allgemeine Daten'!$P$8</f>
        <v>gültig ab:</v>
      </c>
      <c r="X9" s="187" t="str">
        <f>'Allgemeine Daten'!$O$8</f>
        <v>20.05.2021</v>
      </c>
    </row>
    <row r="10" spans="1:33" s="26" customFormat="1" ht="4.5" customHeight="1">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c r="A11" s="362" t="s">
        <v>7</v>
      </c>
      <c r="B11" s="363"/>
      <c r="C11" s="361" t="str">
        <f>MID(CELL("filename",$AC$1),FIND("]",CELL("filename",$AC$1))+1,31)</f>
        <v>Kostenart 4</v>
      </c>
      <c r="D11" s="364" t="str">
        <f>IF(ISNUMBER(SEARCH("Kostena*",C11)),"&lt;== Umbenennen über Namen des Tabellenblatts erforderlich!!","")</f>
        <v>&lt;== Umbenennen über Namen des Tabellenblatts erforderlich!!</v>
      </c>
      <c r="E11" s="364"/>
      <c r="F11" s="364"/>
      <c r="G11" s="364"/>
      <c r="H11" s="364"/>
      <c r="I11" s="365"/>
      <c r="J11" s="365"/>
      <c r="K11" s="363"/>
      <c r="O11" s="367"/>
      <c r="P11" s="366" t="s">
        <v>113</v>
      </c>
      <c r="Q11" s="468" t="str">
        <f>IF('Allgemeine Daten'!E12="","Eingabe fehlt!",'Allgemeine Daten'!E12)</f>
        <v>Eingabe fehlt!</v>
      </c>
      <c r="R11" s="468"/>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c r="A12" s="438" t="str">
        <f>IF(AND(X6&lt;&gt;"",LEN(X6)&lt;X10),"Eintrag auf Reiter der ersten Kostenart unvollständig!",IF(ISNUMBER(SEARCH("kos*",X6)),"Eingabe auf Reiter der ersten Kostenart fehlt noch!",""))</f>
        <v/>
      </c>
      <c r="B12" s="438"/>
      <c r="C12" s="438"/>
      <c r="D12" s="205"/>
      <c r="E12" s="205"/>
      <c r="F12" s="205"/>
      <c r="G12" s="206"/>
      <c r="H12" s="206"/>
      <c r="I12" s="207"/>
      <c r="J12" s="207"/>
      <c r="K12" s="208"/>
      <c r="L12" s="208"/>
      <c r="M12" s="208"/>
      <c r="N12" s="207"/>
      <c r="O12" s="207"/>
      <c r="P12" s="207"/>
      <c r="Q12" s="207"/>
      <c r="R12" s="207"/>
      <c r="S12" s="209"/>
      <c r="T12" s="439"/>
      <c r="U12" s="439"/>
      <c r="V12" s="439"/>
      <c r="W12" s="439"/>
      <c r="X12" s="439"/>
      <c r="Y12" s="251"/>
      <c r="Z12" s="251"/>
      <c r="AA12" s="252"/>
      <c r="AB12" s="252"/>
      <c r="AC12" s="252"/>
      <c r="AD12" s="252"/>
      <c r="AE12" s="252"/>
      <c r="AF12" s="252"/>
      <c r="AG12" s="252"/>
    </row>
    <row r="13" spans="1:33" s="45" customFormat="1" ht="21.75" customHeight="1" thickBot="1">
      <c r="A13" s="71" t="s">
        <v>58</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59</v>
      </c>
      <c r="Y13" s="253"/>
      <c r="Z13" s="253"/>
      <c r="AA13" s="254"/>
      <c r="AB13" s="254"/>
      <c r="AC13" s="254"/>
      <c r="AD13" s="254"/>
      <c r="AE13" s="254"/>
      <c r="AF13" s="254"/>
      <c r="AG13" s="254"/>
    </row>
    <row r="14" spans="1:33" s="19" customFormat="1" ht="45" customHeight="1">
      <c r="A14" s="440" t="s">
        <v>70</v>
      </c>
      <c r="B14" s="442" t="s">
        <v>71</v>
      </c>
      <c r="C14" s="444" t="s">
        <v>1</v>
      </c>
      <c r="D14" s="446" t="s">
        <v>73</v>
      </c>
      <c r="E14" s="448" t="s">
        <v>78</v>
      </c>
      <c r="F14" s="450" t="s">
        <v>86</v>
      </c>
      <c r="G14" s="452" t="s">
        <v>87</v>
      </c>
      <c r="H14" s="453"/>
      <c r="I14" s="440" t="s">
        <v>75</v>
      </c>
      <c r="J14" s="456"/>
      <c r="K14" s="457"/>
      <c r="L14" s="457"/>
      <c r="M14" s="457"/>
      <c r="N14" s="458"/>
      <c r="O14" s="459" t="s">
        <v>48</v>
      </c>
      <c r="P14" s="461" t="str">
        <f>IF('Allgemeine Daten'!U14="Ja","Buchhalterische Angaben zum Wirtschaftsgut","Angaben hierzu nicht erforderlich da kein Investitionsprojekt!")</f>
        <v>Buchhalterische Angaben zum Wirtschaftsgut</v>
      </c>
      <c r="Q14" s="462"/>
      <c r="R14" s="463"/>
      <c r="S14" s="464" t="s">
        <v>74</v>
      </c>
      <c r="T14" s="465"/>
      <c r="U14" s="465"/>
      <c r="V14" s="316"/>
      <c r="W14" s="466" t="s">
        <v>39</v>
      </c>
      <c r="X14" s="282" t="s">
        <v>79</v>
      </c>
      <c r="Y14" s="430" t="s">
        <v>66</v>
      </c>
      <c r="Z14" s="431"/>
      <c r="AA14" s="432"/>
      <c r="AB14" s="433"/>
      <c r="AC14" s="255"/>
      <c r="AD14" s="256"/>
      <c r="AE14" s="256"/>
      <c r="AF14" s="256"/>
      <c r="AG14" s="256"/>
    </row>
    <row r="15" spans="1:33" s="19" customFormat="1" ht="60" customHeight="1" thickBot="1">
      <c r="A15" s="441"/>
      <c r="B15" s="443"/>
      <c r="C15" s="445"/>
      <c r="D15" s="447"/>
      <c r="E15" s="449"/>
      <c r="F15" s="451"/>
      <c r="G15" s="454"/>
      <c r="H15" s="455"/>
      <c r="I15" s="310" t="s">
        <v>92</v>
      </c>
      <c r="J15" s="311" t="s">
        <v>88</v>
      </c>
      <c r="K15" s="312" t="s">
        <v>89</v>
      </c>
      <c r="L15" s="313" t="s">
        <v>97</v>
      </c>
      <c r="M15" s="313" t="s">
        <v>96</v>
      </c>
      <c r="N15" s="314" t="s">
        <v>72</v>
      </c>
      <c r="O15" s="460"/>
      <c r="P15" s="385" t="s">
        <v>109</v>
      </c>
      <c r="Q15" s="386" t="s">
        <v>110</v>
      </c>
      <c r="R15" s="387" t="s">
        <v>108</v>
      </c>
      <c r="S15" s="315" t="s">
        <v>90</v>
      </c>
      <c r="T15" s="313" t="s">
        <v>93</v>
      </c>
      <c r="U15" s="313" t="s">
        <v>91</v>
      </c>
      <c r="V15" s="48"/>
      <c r="W15" s="467"/>
      <c r="X15" s="283" t="s">
        <v>95</v>
      </c>
      <c r="Y15" s="257" t="s">
        <v>67</v>
      </c>
      <c r="Z15" s="258" t="s">
        <v>68</v>
      </c>
      <c r="AA15" s="259" t="s">
        <v>69</v>
      </c>
      <c r="AB15" s="260" t="s">
        <v>43</v>
      </c>
      <c r="AC15" s="261">
        <f>SUBTOTAL(9,AC18:AC567)</f>
        <v>0</v>
      </c>
      <c r="AD15" s="261">
        <f t="shared" si="0" ref="AD15:AF15">SUBTOTAL(9,AD18:AD567)</f>
        <v>0</v>
      </c>
      <c r="AE15" s="261">
        <f t="shared" si="0"/>
        <v>0</v>
      </c>
      <c r="AF15" s="261">
        <f t="shared" si="0"/>
        <v>0</v>
      </c>
      <c r="AG15" s="256"/>
    </row>
    <row r="16" spans="1:33" s="19" customFormat="1" ht="24" customHeight="1">
      <c r="A16" s="434" t="s">
        <v>63</v>
      </c>
      <c r="B16" s="436" t="s">
        <v>65</v>
      </c>
      <c r="C16" s="437"/>
      <c r="D16" s="437"/>
      <c r="E16" s="318" t="s">
        <v>29</v>
      </c>
      <c r="F16" s="211" t="s">
        <v>6</v>
      </c>
      <c r="G16" s="354" t="s">
        <v>3</v>
      </c>
      <c r="H16" s="355" t="s">
        <v>4</v>
      </c>
      <c r="I16" s="210" t="s">
        <v>30</v>
      </c>
      <c r="J16" s="212" t="s">
        <v>30</v>
      </c>
      <c r="K16" s="213" t="s">
        <v>6</v>
      </c>
      <c r="L16" s="324">
        <f>SUBTOTAL(9,L18:L567)</f>
        <v>0</v>
      </c>
      <c r="M16" s="324">
        <f>SUBTOTAL(9,M18:M567)</f>
        <v>0</v>
      </c>
      <c r="N16" s="214" t="s">
        <v>64</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50</v>
      </c>
      <c r="AD16" s="262" t="s">
        <v>51</v>
      </c>
      <c r="AE16" s="262" t="s">
        <v>80</v>
      </c>
      <c r="AF16" s="262" t="s">
        <v>81</v>
      </c>
      <c r="AG16" s="256"/>
    </row>
    <row r="17" spans="1:33" s="20" customFormat="1" ht="20.1" customHeight="1" thickBot="1">
      <c r="A17" s="435"/>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82</v>
      </c>
      <c r="AD17" s="264" t="s">
        <v>83</v>
      </c>
      <c r="AE17" s="264" t="s">
        <v>84</v>
      </c>
      <c r="AF17" s="264" t="s">
        <v>85</v>
      </c>
      <c r="AG17" s="263"/>
    </row>
    <row r="18" spans="1:33" s="353" customFormat="1" ht="16.5" customHeight="1" thickTop="1">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IF(AND($M18&lt;&gt;"",IFERROR(ABS($M18)&gt;ABS($L18),0)),1,0)</f>
        <v>0</v>
      </c>
      <c r="AD18" s="255">
        <f>IF($L18&lt;&gt;"",IF(AND($U18&lt;&gt;"",OR(AND(IFERROR(ABS($U18)&lt;&gt;ABS($L18),0),$N18=""),AND(ISNONTEXT($N18),IFERROR(ABS($U18)&gt;ABS($L18),0)),ISTEXT(U18))),1,0),0)</f>
        <v>0</v>
      </c>
      <c r="AE18" s="255">
        <f>IF(AND($X18&lt;&gt;0,$U18&lt;&gt;"",IFERROR(ABS($X18)&gt;ABS($U18),0)),1,0)</f>
        <v>0</v>
      </c>
      <c r="AF18" s="255">
        <f>IF(AND($X18&lt;&gt;0,$U18&lt;&gt;"",$M18&lt;&gt;"",OR(ISNUMBER($N18),$N18=""),ABS($X18)&gt;IFERROR(ABS($M18),0)),1,0)</f>
        <v>0</v>
      </c>
      <c r="AG18" s="352"/>
    </row>
    <row r="19" spans="1:34" s="21" customFormat="1" ht="16.5" customHeight="1">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ref="AC19:AC82">IF(AND($M19&lt;&gt;"",IFERROR(ABS($M19)&gt;ABS($L19),0)),1,0)</f>
        <v>0</v>
      </c>
      <c r="AD19" s="255">
        <f t="shared" si="2" ref="AD19:AD82">IF($L19&lt;&gt;"",IF(AND($U19&lt;&gt;"",OR(AND(IFERROR(ABS($U19)&lt;&gt;ABS($L19),0),$N19=""),AND(ISNONTEXT($N19),IFERROR(ABS($U19)&gt;ABS($L19),0)),ISTEXT(U19))),1,0),0)</f>
        <v>0</v>
      </c>
      <c r="AE19" s="255">
        <f t="shared" si="3" ref="AE19:AE82">IF(AND($X19&lt;&gt;0,$U19&lt;&gt;"",IFERROR(ABS($X19)&gt;ABS($U19),0)),1,0)</f>
        <v>0</v>
      </c>
      <c r="AF19" s="255">
        <f t="shared" si="4" ref="AF19:AF82">IF(AND($X19&lt;&gt;0,$U19&lt;&gt;"",$M19&lt;&gt;"",OR(ISNUMBER($N19),$N19=""),ABS($X19)&gt;IFERROR(ABS($M19),0)),1,0)</f>
        <v>0</v>
      </c>
      <c r="AG19" s="352"/>
      <c r="AH19" s="353"/>
    </row>
    <row r="20" spans="1:34" s="21" customFormat="1" ht="16.5" customHeight="1">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si="5" ref="AA20:AA83">IFERROR(X20+Y20,0)</f>
        <v>0</v>
      </c>
      <c r="AB20" s="270"/>
      <c r="AC20" s="255">
        <f t="shared" si="1"/>
        <v>0</v>
      </c>
      <c r="AD20" s="255">
        <f t="shared" si="2"/>
        <v>0</v>
      </c>
      <c r="AE20" s="255">
        <f t="shared" si="3"/>
        <v>0</v>
      </c>
      <c r="AF20" s="255">
        <f t="shared" si="4"/>
        <v>0</v>
      </c>
      <c r="AG20" s="352"/>
      <c r="AH20" s="353"/>
    </row>
    <row r="21" spans="1:34" s="21" customFormat="1" ht="16.5" customHeight="1">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352"/>
      <c r="AH21" s="353"/>
    </row>
    <row r="22" spans="1:34" s="21" customFormat="1" ht="16.5" customHeight="1">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352"/>
      <c r="AH22" s="353"/>
    </row>
    <row r="23" spans="1:34" s="21" customFormat="1" ht="16.5" customHeight="1">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352"/>
      <c r="AH23" s="353"/>
    </row>
    <row r="24" spans="1:34" s="21" customFormat="1" ht="16.5" customHeight="1">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352"/>
      <c r="AH24" s="353"/>
    </row>
    <row r="25" spans="1:34" s="21" customFormat="1" ht="16.5" customHeight="1">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352"/>
      <c r="AH25" s="353"/>
    </row>
    <row r="26" spans="1:33" s="21" customFormat="1" ht="16.5" customHeight="1">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352"/>
    </row>
    <row r="27" spans="1:33" s="21" customFormat="1" ht="16.5" customHeight="1">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si="1"/>
        <v>0</v>
      </c>
      <c r="AD82" s="255">
        <f t="shared" si="2"/>
        <v>0</v>
      </c>
      <c r="AE82" s="255">
        <f t="shared" si="3"/>
        <v>0</v>
      </c>
      <c r="AF82" s="255">
        <f t="shared" si="4"/>
        <v>0</v>
      </c>
      <c r="AG82" s="271"/>
    </row>
    <row r="83" spans="1:33" s="21" customFormat="1" ht="16.5" customHeight="1">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ref="AC83:AC146">IF(AND($M83&lt;&gt;"",IFERROR(ABS($M83)&gt;ABS($L83),0)),1,0)</f>
        <v>0</v>
      </c>
      <c r="AD83" s="255">
        <f t="shared" si="7" ref="AD83:AD146">IF($L83&lt;&gt;"",IF(AND($U83&lt;&gt;"",OR(AND(IFERROR(ABS($U83)&lt;&gt;ABS($L83),0),$N83=""),AND(ISNONTEXT($N83),IFERROR(ABS($U83)&gt;ABS($L83),0)),ISTEXT(U83))),1,0),0)</f>
        <v>0</v>
      </c>
      <c r="AE83" s="255">
        <f t="shared" si="8" ref="AE83:AE146">IF(AND($X83&lt;&gt;0,$U83&lt;&gt;"",IFERROR(ABS($X83)&gt;ABS($U83),0)),1,0)</f>
        <v>0</v>
      </c>
      <c r="AF83" s="255">
        <f t="shared" si="9" ref="AF83:AF146">IF(AND($X83&lt;&gt;0,$U83&lt;&gt;"",$M83&lt;&gt;"",OR(ISNUMBER($N83),$N83=""),ABS($X83)&gt;IFERROR(ABS($M83),0)),1,0)</f>
        <v>0</v>
      </c>
      <c r="AG83" s="271"/>
    </row>
    <row r="84" spans="1:33" s="21" customFormat="1" ht="16.5" customHeight="1">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si="10" ref="AA84:AA147">IFERROR(X84+Y84,0)</f>
        <v>0</v>
      </c>
      <c r="AB84" s="270"/>
      <c r="AC84" s="255">
        <f t="shared" si="6"/>
        <v>0</v>
      </c>
      <c r="AD84" s="255">
        <f t="shared" si="7"/>
        <v>0</v>
      </c>
      <c r="AE84" s="255">
        <f t="shared" si="8"/>
        <v>0</v>
      </c>
      <c r="AF84" s="255">
        <f t="shared" si="9"/>
        <v>0</v>
      </c>
      <c r="AG84" s="271"/>
    </row>
    <row r="85" spans="1:33" s="21" customFormat="1" ht="16.5" customHeight="1">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si="6"/>
        <v>0</v>
      </c>
      <c r="AD146" s="255">
        <f t="shared" si="7"/>
        <v>0</v>
      </c>
      <c r="AE146" s="255">
        <f t="shared" si="8"/>
        <v>0</v>
      </c>
      <c r="AF146" s="255">
        <f t="shared" si="9"/>
        <v>0</v>
      </c>
      <c r="AG146" s="271"/>
    </row>
    <row r="147" spans="1:33" s="21" customFormat="1" ht="16.5" customHeight="1">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ref="AC147:AC210">IF(AND($M147&lt;&gt;"",IFERROR(ABS($M147)&gt;ABS($L147),0)),1,0)</f>
        <v>0</v>
      </c>
      <c r="AD147" s="255">
        <f t="shared" si="12" ref="AD147:AD210">IF($L147&lt;&gt;"",IF(AND($U147&lt;&gt;"",OR(AND(IFERROR(ABS($U147)&lt;&gt;ABS($L147),0),$N147=""),AND(ISNONTEXT($N147),IFERROR(ABS($U147)&gt;ABS($L147),0)),ISTEXT(U147))),1,0),0)</f>
        <v>0</v>
      </c>
      <c r="AE147" s="255">
        <f t="shared" si="13" ref="AE147:AE210">IF(AND($X147&lt;&gt;0,$U147&lt;&gt;"",IFERROR(ABS($X147)&gt;ABS($U147),0)),1,0)</f>
        <v>0</v>
      </c>
      <c r="AF147" s="255">
        <f t="shared" si="14" ref="AF147:AF210">IF(AND($X147&lt;&gt;0,$U147&lt;&gt;"",$M147&lt;&gt;"",OR(ISNUMBER($N147),$N147=""),ABS($X147)&gt;IFERROR(ABS($M147),0)),1,0)</f>
        <v>0</v>
      </c>
      <c r="AG147" s="271"/>
    </row>
    <row r="148" spans="1:33" s="21" customFormat="1" ht="16.5" customHeight="1">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si="15" ref="AA148:AA211">IFERROR(X148+Y148,0)</f>
        <v>0</v>
      </c>
      <c r="AB148" s="270"/>
      <c r="AC148" s="255">
        <f t="shared" si="11"/>
        <v>0</v>
      </c>
      <c r="AD148" s="255">
        <f t="shared" si="12"/>
        <v>0</v>
      </c>
      <c r="AE148" s="255">
        <f t="shared" si="13"/>
        <v>0</v>
      </c>
      <c r="AF148" s="255">
        <f t="shared" si="14"/>
        <v>0</v>
      </c>
      <c r="AG148" s="271"/>
    </row>
    <row r="149" spans="1:33" s="21" customFormat="1" ht="16.5" customHeight="1">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si="11"/>
        <v>0</v>
      </c>
      <c r="AD210" s="255">
        <f t="shared" si="12"/>
        <v>0</v>
      </c>
      <c r="AE210" s="255">
        <f t="shared" si="13"/>
        <v>0</v>
      </c>
      <c r="AF210" s="255">
        <f t="shared" si="14"/>
        <v>0</v>
      </c>
      <c r="AG210" s="271"/>
    </row>
    <row r="211" spans="1:33" s="21" customFormat="1" ht="16.5" customHeight="1">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ref="AC211:AC274">IF(AND($M211&lt;&gt;"",IFERROR(ABS($M211)&gt;ABS($L211),0)),1,0)</f>
        <v>0</v>
      </c>
      <c r="AD211" s="255">
        <f t="shared" si="17" ref="AD211:AD274">IF($L211&lt;&gt;"",IF(AND($U211&lt;&gt;"",OR(AND(IFERROR(ABS($U211)&lt;&gt;ABS($L211),0),$N211=""),AND(ISNONTEXT($N211),IFERROR(ABS($U211)&gt;ABS($L211),0)),ISTEXT(U211))),1,0),0)</f>
        <v>0</v>
      </c>
      <c r="AE211" s="255">
        <f t="shared" si="18" ref="AE211:AE274">IF(AND($X211&lt;&gt;0,$U211&lt;&gt;"",IFERROR(ABS($X211)&gt;ABS($U211),0)),1,0)</f>
        <v>0</v>
      </c>
      <c r="AF211" s="255">
        <f t="shared" si="19" ref="AF211:AF274">IF(AND($X211&lt;&gt;0,$U211&lt;&gt;"",$M211&lt;&gt;"",OR(ISNUMBER($N211),$N211=""),ABS($X211)&gt;IFERROR(ABS($M211),0)),1,0)</f>
        <v>0</v>
      </c>
      <c r="AG211" s="271"/>
    </row>
    <row r="212" spans="1:33" s="21" customFormat="1" ht="16.5" customHeight="1">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si="20" ref="AA212:AA275">IFERROR(X212+Y212,0)</f>
        <v>0</v>
      </c>
      <c r="AB212" s="270"/>
      <c r="AC212" s="255">
        <f t="shared" si="16"/>
        <v>0</v>
      </c>
      <c r="AD212" s="255">
        <f t="shared" si="17"/>
        <v>0</v>
      </c>
      <c r="AE212" s="255">
        <f t="shared" si="18"/>
        <v>0</v>
      </c>
      <c r="AF212" s="255">
        <f t="shared" si="19"/>
        <v>0</v>
      </c>
      <c r="AG212" s="271"/>
    </row>
    <row r="213" spans="1:33" s="21" customFormat="1" ht="16.5" customHeight="1">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si="16"/>
        <v>0</v>
      </c>
      <c r="AD274" s="255">
        <f t="shared" si="17"/>
        <v>0</v>
      </c>
      <c r="AE274" s="255">
        <f t="shared" si="18"/>
        <v>0</v>
      </c>
      <c r="AF274" s="255">
        <f t="shared" si="19"/>
        <v>0</v>
      </c>
      <c r="AG274" s="271"/>
    </row>
    <row r="275" spans="1:33" s="21" customFormat="1" ht="16.5" customHeight="1">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ref="AC275:AC338">IF(AND($M275&lt;&gt;"",IFERROR(ABS($M275)&gt;ABS($L275),0)),1,0)</f>
        <v>0</v>
      </c>
      <c r="AD275" s="255">
        <f t="shared" si="22" ref="AD275:AD338">IF($L275&lt;&gt;"",IF(AND($U275&lt;&gt;"",OR(AND(IFERROR(ABS($U275)&lt;&gt;ABS($L275),0),$N275=""),AND(ISNONTEXT($N275),IFERROR(ABS($U275)&gt;ABS($L275),0)),ISTEXT(U275))),1,0),0)</f>
        <v>0</v>
      </c>
      <c r="AE275" s="255">
        <f t="shared" si="23" ref="AE275:AE338">IF(AND($X275&lt;&gt;0,$U275&lt;&gt;"",IFERROR(ABS($X275)&gt;ABS($U275),0)),1,0)</f>
        <v>0</v>
      </c>
      <c r="AF275" s="255">
        <f t="shared" si="24" ref="AF275:AF338">IF(AND($X275&lt;&gt;0,$U275&lt;&gt;"",$M275&lt;&gt;"",OR(ISNUMBER($N275),$N275=""),ABS($X275)&gt;IFERROR(ABS($M275),0)),1,0)</f>
        <v>0</v>
      </c>
      <c r="AG275" s="271"/>
    </row>
    <row r="276" spans="1:33" s="21" customFormat="1" ht="16.5" customHeight="1">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si="25" ref="AA276:AA339">IFERROR(X276+Y276,0)</f>
        <v>0</v>
      </c>
      <c r="AB276" s="270"/>
      <c r="AC276" s="255">
        <f t="shared" si="21"/>
        <v>0</v>
      </c>
      <c r="AD276" s="255">
        <f t="shared" si="22"/>
        <v>0</v>
      </c>
      <c r="AE276" s="255">
        <f t="shared" si="23"/>
        <v>0</v>
      </c>
      <c r="AF276" s="255">
        <f t="shared" si="24"/>
        <v>0</v>
      </c>
      <c r="AG276" s="271"/>
    </row>
    <row r="277" spans="1:33" s="21" customFormat="1" ht="16.5" customHeight="1">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si="21"/>
        <v>0</v>
      </c>
      <c r="AD338" s="255">
        <f t="shared" si="22"/>
        <v>0</v>
      </c>
      <c r="AE338" s="255">
        <f t="shared" si="23"/>
        <v>0</v>
      </c>
      <c r="AF338" s="255">
        <f t="shared" si="24"/>
        <v>0</v>
      </c>
      <c r="AG338" s="271"/>
    </row>
    <row r="339" spans="1:33" s="21" customFormat="1" ht="16.5" customHeight="1">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ref="AC339:AC402">IF(AND($M339&lt;&gt;"",IFERROR(ABS($M339)&gt;ABS($L339),0)),1,0)</f>
        <v>0</v>
      </c>
      <c r="AD339" s="255">
        <f t="shared" si="27" ref="AD339:AD402">IF($L339&lt;&gt;"",IF(AND($U339&lt;&gt;"",OR(AND(IFERROR(ABS($U339)&lt;&gt;ABS($L339),0),$N339=""),AND(ISNONTEXT($N339),IFERROR(ABS($U339)&gt;ABS($L339),0)),ISTEXT(U339))),1,0),0)</f>
        <v>0</v>
      </c>
      <c r="AE339" s="255">
        <f t="shared" si="28" ref="AE339:AE402">IF(AND($X339&lt;&gt;0,$U339&lt;&gt;"",IFERROR(ABS($X339)&gt;ABS($U339),0)),1,0)</f>
        <v>0</v>
      </c>
      <c r="AF339" s="255">
        <f t="shared" si="29" ref="AF339:AF402">IF(AND($X339&lt;&gt;0,$U339&lt;&gt;"",$M339&lt;&gt;"",OR(ISNUMBER($N339),$N339=""),ABS($X339)&gt;IFERROR(ABS($M339),0)),1,0)</f>
        <v>0</v>
      </c>
      <c r="AG339" s="271"/>
    </row>
    <row r="340" spans="1:33" s="21" customFormat="1" ht="16.5" customHeight="1">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si="30" ref="AA340:AA403">IFERROR(X340+Y340,0)</f>
        <v>0</v>
      </c>
      <c r="AB340" s="270"/>
      <c r="AC340" s="255">
        <f t="shared" si="26"/>
        <v>0</v>
      </c>
      <c r="AD340" s="255">
        <f t="shared" si="27"/>
        <v>0</v>
      </c>
      <c r="AE340" s="255">
        <f t="shared" si="28"/>
        <v>0</v>
      </c>
      <c r="AF340" s="255">
        <f t="shared" si="29"/>
        <v>0</v>
      </c>
      <c r="AG340" s="271"/>
    </row>
    <row r="341" spans="1:33" s="21" customFormat="1" ht="16.5" customHeight="1">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si="26"/>
        <v>0</v>
      </c>
      <c r="AD402" s="255">
        <f t="shared" si="27"/>
        <v>0</v>
      </c>
      <c r="AE402" s="255">
        <f t="shared" si="28"/>
        <v>0</v>
      </c>
      <c r="AF402" s="255">
        <f t="shared" si="29"/>
        <v>0</v>
      </c>
      <c r="AG402" s="271"/>
    </row>
    <row r="403" spans="1:33" s="21" customFormat="1" ht="16.5" customHeight="1">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ref="AC403:AC466">IF(AND($M403&lt;&gt;"",IFERROR(ABS($M403)&gt;ABS($L403),0)),1,0)</f>
        <v>0</v>
      </c>
      <c r="AD403" s="255">
        <f t="shared" si="32" ref="AD403:AD466">IF($L403&lt;&gt;"",IF(AND($U403&lt;&gt;"",OR(AND(IFERROR(ABS($U403)&lt;&gt;ABS($L403),0),$N403=""),AND(ISNONTEXT($N403),IFERROR(ABS($U403)&gt;ABS($L403),0)),ISTEXT(U403))),1,0),0)</f>
        <v>0</v>
      </c>
      <c r="AE403" s="255">
        <f t="shared" si="33" ref="AE403:AE466">IF(AND($X403&lt;&gt;0,$U403&lt;&gt;"",IFERROR(ABS($X403)&gt;ABS($U403),0)),1,0)</f>
        <v>0</v>
      </c>
      <c r="AF403" s="255">
        <f t="shared" si="34" ref="AF403:AF466">IF(AND($X403&lt;&gt;0,$U403&lt;&gt;"",$M403&lt;&gt;"",OR(ISNUMBER($N403),$N403=""),ABS($X403)&gt;IFERROR(ABS($M403),0)),1,0)</f>
        <v>0</v>
      </c>
      <c r="AG403" s="271"/>
    </row>
    <row r="404" spans="1:33" s="21" customFormat="1" ht="16.5" customHeight="1">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si="35" ref="AA404:AA467">IFERROR(X404+Y404,0)</f>
        <v>0</v>
      </c>
      <c r="AB404" s="270"/>
      <c r="AC404" s="255">
        <f t="shared" si="31"/>
        <v>0</v>
      </c>
      <c r="AD404" s="255">
        <f t="shared" si="32"/>
        <v>0</v>
      </c>
      <c r="AE404" s="255">
        <f t="shared" si="33"/>
        <v>0</v>
      </c>
      <c r="AF404" s="255">
        <f t="shared" si="34"/>
        <v>0</v>
      </c>
      <c r="AG404" s="271"/>
    </row>
    <row r="405" spans="1:33" s="21" customFormat="1" ht="16.5" customHeight="1">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si="31"/>
        <v>0</v>
      </c>
      <c r="AD466" s="255">
        <f t="shared" si="32"/>
        <v>0</v>
      </c>
      <c r="AE466" s="255">
        <f t="shared" si="33"/>
        <v>0</v>
      </c>
      <c r="AF466" s="255">
        <f t="shared" si="34"/>
        <v>0</v>
      </c>
      <c r="AG466" s="271"/>
    </row>
    <row r="467" spans="1:33" s="21" customFormat="1" ht="16.5" customHeight="1">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ref="AC467:AC530">IF(AND($M467&lt;&gt;"",IFERROR(ABS($M467)&gt;ABS($L467),0)),1,0)</f>
        <v>0</v>
      </c>
      <c r="AD467" s="255">
        <f t="shared" si="37" ref="AD467:AD530">IF($L467&lt;&gt;"",IF(AND($U467&lt;&gt;"",OR(AND(IFERROR(ABS($U467)&lt;&gt;ABS($L467),0),$N467=""),AND(ISNONTEXT($N467),IFERROR(ABS($U467)&gt;ABS($L467),0)),ISTEXT(U467))),1,0),0)</f>
        <v>0</v>
      </c>
      <c r="AE467" s="255">
        <f t="shared" si="38" ref="AE467:AE530">IF(AND($X467&lt;&gt;0,$U467&lt;&gt;"",IFERROR(ABS($X467)&gt;ABS($U467),0)),1,0)</f>
        <v>0</v>
      </c>
      <c r="AF467" s="255">
        <f t="shared" si="39" ref="AF467:AF530">IF(AND($X467&lt;&gt;0,$U467&lt;&gt;"",$M467&lt;&gt;"",OR(ISNUMBER($N467),$N467=""),ABS($X467)&gt;IFERROR(ABS($M467),0)),1,0)</f>
        <v>0</v>
      </c>
      <c r="AG467" s="271"/>
    </row>
    <row r="468" spans="1:33" s="21" customFormat="1" ht="16.5" customHeight="1">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si="40" ref="AA468:AA531">IFERROR(X468+Y468,0)</f>
        <v>0</v>
      </c>
      <c r="AB468" s="270"/>
      <c r="AC468" s="255">
        <f t="shared" si="36"/>
        <v>0</v>
      </c>
      <c r="AD468" s="255">
        <f t="shared" si="37"/>
        <v>0</v>
      </c>
      <c r="AE468" s="255">
        <f t="shared" si="38"/>
        <v>0</v>
      </c>
      <c r="AF468" s="255">
        <f t="shared" si="39"/>
        <v>0</v>
      </c>
      <c r="AG468" s="271"/>
    </row>
    <row r="469" spans="1:33" s="21" customFormat="1" ht="16.5" customHeight="1">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si="36"/>
        <v>0</v>
      </c>
      <c r="AD530" s="255">
        <f t="shared" si="37"/>
        <v>0</v>
      </c>
      <c r="AE530" s="255">
        <f t="shared" si="38"/>
        <v>0</v>
      </c>
      <c r="AF530" s="255">
        <f t="shared" si="39"/>
        <v>0</v>
      </c>
      <c r="AG530" s="271"/>
    </row>
    <row r="531" spans="1:33" s="21" customFormat="1" ht="16.5" customHeight="1">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ref="AC531:AC567">IF(AND($M531&lt;&gt;"",IFERROR(ABS($M531)&gt;ABS($L531),0)),1,0)</f>
        <v>0</v>
      </c>
      <c r="AD531" s="255">
        <f t="shared" si="42" ref="AD531:AD567">IF($L531&lt;&gt;"",IF(AND($U531&lt;&gt;"",OR(AND(IFERROR(ABS($U531)&lt;&gt;ABS($L531),0),$N531=""),AND(ISNONTEXT($N531),IFERROR(ABS($U531)&gt;ABS($L531),0)),ISTEXT(U531))),1,0),0)</f>
        <v>0</v>
      </c>
      <c r="AE531" s="255">
        <f t="shared" si="43" ref="AE531:AE567">IF(AND($X531&lt;&gt;0,$U531&lt;&gt;"",IFERROR(ABS($X531)&gt;ABS($U531),0)),1,0)</f>
        <v>0</v>
      </c>
      <c r="AF531" s="255">
        <f t="shared" si="44" ref="AF531:AF567">IF(AND($X531&lt;&gt;0,$U531&lt;&gt;"",$M531&lt;&gt;"",OR(ISNUMBER($N531),$N531=""),ABS($X531)&gt;IFERROR(ABS($M531),0)),1,0)</f>
        <v>0</v>
      </c>
      <c r="AG531" s="271"/>
    </row>
    <row r="532" spans="1:33" s="21" customFormat="1" ht="16.5" customHeight="1">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si="45" ref="AA532:AA566">IFERROR(X532+Y532,0)</f>
        <v>0</v>
      </c>
      <c r="AB532" s="270"/>
      <c r="AC532" s="255">
        <f t="shared" si="41"/>
        <v>0</v>
      </c>
      <c r="AD532" s="255">
        <f t="shared" si="42"/>
        <v>0</v>
      </c>
      <c r="AE532" s="255">
        <f t="shared" si="43"/>
        <v>0</v>
      </c>
      <c r="AF532" s="255">
        <f t="shared" si="44"/>
        <v>0</v>
      </c>
      <c r="AG532" s="271"/>
    </row>
    <row r="533" spans="1:33" s="21" customFormat="1" ht="16.5" customHeight="1">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si="41"/>
        <v>0</v>
      </c>
      <c r="AD546" s="255">
        <f t="shared" si="42"/>
        <v>0</v>
      </c>
      <c r="AE546" s="255">
        <f t="shared" si="43"/>
        <v>0</v>
      </c>
      <c r="AF546" s="255">
        <f t="shared" si="44"/>
        <v>0</v>
      </c>
      <c r="AG546" s="271"/>
    </row>
    <row r="547" spans="1:33" s="21" customFormat="1" ht="16.5" customHeight="1">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1"/>
        <v>0</v>
      </c>
      <c r="AD547" s="255">
        <f t="shared" si="42"/>
        <v>0</v>
      </c>
      <c r="AE547" s="255">
        <f t="shared" si="43"/>
        <v>0</v>
      </c>
      <c r="AF547" s="255">
        <f t="shared" si="44"/>
        <v>0</v>
      </c>
      <c r="AG547" s="271"/>
    </row>
    <row r="548" spans="1:33" s="21" customFormat="1" ht="16.5" customHeight="1">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1"/>
        <v>0</v>
      </c>
      <c r="AD548" s="255">
        <f t="shared" si="42"/>
        <v>0</v>
      </c>
      <c r="AE548" s="255">
        <f t="shared" si="43"/>
        <v>0</v>
      </c>
      <c r="AF548" s="255">
        <f t="shared" si="44"/>
        <v>0</v>
      </c>
      <c r="AG548" s="271"/>
    </row>
    <row r="549" spans="1:33" s="21" customFormat="1" ht="16.5" customHeight="1">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1"/>
        <v>0</v>
      </c>
      <c r="AD549" s="255">
        <f t="shared" si="42"/>
        <v>0</v>
      </c>
      <c r="AE549" s="255">
        <f t="shared" si="43"/>
        <v>0</v>
      </c>
      <c r="AF549" s="255">
        <f t="shared" si="44"/>
        <v>0</v>
      </c>
      <c r="AG549" s="271"/>
    </row>
    <row r="550" spans="1:33" s="21" customFormat="1" ht="16.5" customHeight="1">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1"/>
        <v>0</v>
      </c>
      <c r="AD550" s="255">
        <f t="shared" si="42"/>
        <v>0</v>
      </c>
      <c r="AE550" s="255">
        <f t="shared" si="43"/>
        <v>0</v>
      </c>
      <c r="AF550" s="255">
        <f t="shared" si="44"/>
        <v>0</v>
      </c>
      <c r="AG550" s="271"/>
    </row>
    <row r="551" spans="1:33" s="21" customFormat="1" ht="16.5" customHeight="1">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1"/>
        <v>0</v>
      </c>
      <c r="AD551" s="255">
        <f t="shared" si="42"/>
        <v>0</v>
      </c>
      <c r="AE551" s="255">
        <f t="shared" si="43"/>
        <v>0</v>
      </c>
      <c r="AF551" s="255">
        <f t="shared" si="44"/>
        <v>0</v>
      </c>
      <c r="AG551" s="271"/>
    </row>
    <row r="552" spans="1:33" s="21" customFormat="1" ht="16.5" customHeight="1">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1"/>
        <v>0</v>
      </c>
      <c r="AD552" s="255">
        <f t="shared" si="42"/>
        <v>0</v>
      </c>
      <c r="AE552" s="255">
        <f t="shared" si="43"/>
        <v>0</v>
      </c>
      <c r="AF552" s="255">
        <f t="shared" si="44"/>
        <v>0</v>
      </c>
      <c r="AG552" s="271"/>
    </row>
    <row r="553" spans="1:33" s="21" customFormat="1" ht="16.5" customHeight="1">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1"/>
        <v>0</v>
      </c>
      <c r="AD553" s="255">
        <f t="shared" si="42"/>
        <v>0</v>
      </c>
      <c r="AE553" s="255">
        <f t="shared" si="43"/>
        <v>0</v>
      </c>
      <c r="AF553" s="255">
        <f t="shared" si="44"/>
        <v>0</v>
      </c>
      <c r="AG553" s="271"/>
    </row>
    <row r="554" spans="1:33" s="21" customFormat="1" ht="16.5" customHeight="1">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1"/>
        <v>0</v>
      </c>
      <c r="AD554" s="255">
        <f t="shared" si="42"/>
        <v>0</v>
      </c>
      <c r="AE554" s="255">
        <f t="shared" si="43"/>
        <v>0</v>
      </c>
      <c r="AF554" s="255">
        <f t="shared" si="44"/>
        <v>0</v>
      </c>
      <c r="AG554" s="271"/>
    </row>
    <row r="555" spans="1:33" s="21" customFormat="1" ht="16.5" customHeight="1">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1"/>
        <v>0</v>
      </c>
      <c r="AD555" s="255">
        <f t="shared" si="42"/>
        <v>0</v>
      </c>
      <c r="AE555" s="255">
        <f t="shared" si="43"/>
        <v>0</v>
      </c>
      <c r="AF555" s="255">
        <f t="shared" si="44"/>
        <v>0</v>
      </c>
      <c r="AG555" s="271"/>
    </row>
    <row r="556" spans="1:33" s="21" customFormat="1" ht="16.5" customHeight="1">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1"/>
        <v>0</v>
      </c>
      <c r="AD556" s="255">
        <f t="shared" si="42"/>
        <v>0</v>
      </c>
      <c r="AE556" s="255">
        <f t="shared" si="43"/>
        <v>0</v>
      </c>
      <c r="AF556" s="255">
        <f t="shared" si="44"/>
        <v>0</v>
      </c>
      <c r="AG556" s="271"/>
    </row>
    <row r="557" spans="1:33" s="21" customFormat="1" ht="16.5" customHeight="1">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1"/>
        <v>0</v>
      </c>
      <c r="AD557" s="255">
        <f t="shared" si="42"/>
        <v>0</v>
      </c>
      <c r="AE557" s="255">
        <f t="shared" si="43"/>
        <v>0</v>
      </c>
      <c r="AF557" s="255">
        <f t="shared" si="44"/>
        <v>0</v>
      </c>
      <c r="AG557" s="271"/>
    </row>
    <row r="558" spans="1:33" s="21" customFormat="1" ht="16.5" customHeight="1">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1"/>
        <v>0</v>
      </c>
      <c r="AD558" s="255">
        <f t="shared" si="42"/>
        <v>0</v>
      </c>
      <c r="AE558" s="255">
        <f t="shared" si="43"/>
        <v>0</v>
      </c>
      <c r="AF558" s="255">
        <f t="shared" si="44"/>
        <v>0</v>
      </c>
      <c r="AG558" s="271"/>
    </row>
    <row r="559" spans="1:33" s="21" customFormat="1" ht="16.5" customHeight="1">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1"/>
        <v>0</v>
      </c>
      <c r="AD559" s="255">
        <f t="shared" si="42"/>
        <v>0</v>
      </c>
      <c r="AE559" s="255">
        <f t="shared" si="43"/>
        <v>0</v>
      </c>
      <c r="AF559" s="255">
        <f t="shared" si="44"/>
        <v>0</v>
      </c>
      <c r="AG559" s="271"/>
    </row>
    <row r="560" spans="1:33" s="21" customFormat="1" ht="16.5" customHeight="1">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1"/>
        <v>0</v>
      </c>
      <c r="AD560" s="255">
        <f t="shared" si="42"/>
        <v>0</v>
      </c>
      <c r="AE560" s="255">
        <f t="shared" si="43"/>
        <v>0</v>
      </c>
      <c r="AF560" s="255">
        <f t="shared" si="44"/>
        <v>0</v>
      </c>
      <c r="AG560" s="271"/>
    </row>
    <row r="561" spans="1:33" s="21" customFormat="1" ht="16.5" customHeight="1">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1"/>
        <v>0</v>
      </c>
      <c r="AD561" s="255">
        <f t="shared" si="42"/>
        <v>0</v>
      </c>
      <c r="AE561" s="255">
        <f t="shared" si="43"/>
        <v>0</v>
      </c>
      <c r="AF561" s="255">
        <f t="shared" si="44"/>
        <v>0</v>
      </c>
      <c r="AG561" s="271"/>
    </row>
    <row r="562" spans="1:33" s="21" customFormat="1" ht="16.5" customHeight="1">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1"/>
        <v>0</v>
      </c>
      <c r="AD562" s="255">
        <f t="shared" si="42"/>
        <v>0</v>
      </c>
      <c r="AE562" s="255">
        <f t="shared" si="43"/>
        <v>0</v>
      </c>
      <c r="AF562" s="255">
        <f t="shared" si="44"/>
        <v>0</v>
      </c>
      <c r="AG562" s="271"/>
    </row>
    <row r="563" spans="1:33" s="21" customFormat="1" ht="16.5" customHeight="1">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1"/>
        <v>0</v>
      </c>
      <c r="AD563" s="255">
        <f t="shared" si="42"/>
        <v>0</v>
      </c>
      <c r="AE563" s="255">
        <f t="shared" si="43"/>
        <v>0</v>
      </c>
      <c r="AF563" s="255">
        <f t="shared" si="44"/>
        <v>0</v>
      </c>
      <c r="AG563" s="271"/>
    </row>
    <row r="564" spans="1:33" s="21" customFormat="1" ht="16.5" customHeight="1">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1"/>
        <v>0</v>
      </c>
      <c r="AD564" s="255">
        <f t="shared" si="42"/>
        <v>0</v>
      </c>
      <c r="AE564" s="255">
        <f t="shared" si="43"/>
        <v>0</v>
      </c>
      <c r="AF564" s="255">
        <f t="shared" si="44"/>
        <v>0</v>
      </c>
      <c r="AG564" s="271"/>
    </row>
    <row r="565" spans="1:33" s="21" customFormat="1" ht="16.5" customHeight="1">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1"/>
        <v>0</v>
      </c>
      <c r="AD565" s="255">
        <f t="shared" si="42"/>
        <v>0</v>
      </c>
      <c r="AE565" s="255">
        <f t="shared" si="43"/>
        <v>0</v>
      </c>
      <c r="AF565" s="255">
        <f t="shared" si="44"/>
        <v>0</v>
      </c>
      <c r="AG565" s="271"/>
    </row>
    <row r="566" spans="1:33" s="21" customFormat="1" ht="16.5" customHeight="1">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1"/>
        <v>0</v>
      </c>
      <c r="AD566" s="255">
        <f t="shared" si="42"/>
        <v>0</v>
      </c>
      <c r="AE566" s="255">
        <f t="shared" si="43"/>
        <v>0</v>
      </c>
      <c r="AF566" s="255">
        <f t="shared" si="44"/>
        <v>0</v>
      </c>
      <c r="AG566" s="271"/>
    </row>
    <row r="567" spans="1:33" s="21" customFormat="1" ht="16.5" customHeight="1" thickBot="1">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1"/>
        <v>0</v>
      </c>
      <c r="AD567" s="255">
        <f t="shared" si="42"/>
        <v>0</v>
      </c>
      <c r="AE567" s="255">
        <f t="shared" si="43"/>
        <v>0</v>
      </c>
      <c r="AF567" s="255">
        <f t="shared" si="44"/>
        <v>0</v>
      </c>
      <c r="AG567" s="271"/>
    </row>
    <row r="568" spans="1:33" s="19" customFormat="1" ht="12.75">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3">
    <mergeCell ref="Q11:R11"/>
    <mergeCell ref="A1:X1"/>
    <mergeCell ref="A2:X4"/>
    <mergeCell ref="C6:N6"/>
    <mergeCell ref="C7:K7"/>
    <mergeCell ref="C9:G9"/>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Y14:AB14"/>
  </mergeCells>
  <conditionalFormatting sqref="Q11 T11 X11">
    <cfRule type="cellIs" priority="35" dxfId="5" operator="equal">
      <formula>0</formula>
    </cfRule>
  </conditionalFormatting>
  <conditionalFormatting sqref="B18:B567">
    <cfRule type="expression" priority="40" dxfId="5">
      <formula>AND(B18="",OR($X18&lt;&gt;"",$E18&lt;&gt;"",$C18&lt;&gt;"",$D18&lt;&gt;""))</formula>
    </cfRule>
  </conditionalFormatting>
  <conditionalFormatting sqref="F18:H567">
    <cfRule type="expression" priority="26" dxfId="11" stopIfTrue="1">
      <formula>OR(F18="",AND(F18="",$X18&lt;0))</formula>
    </cfRule>
  </conditionalFormatting>
  <conditionalFormatting sqref="C18:C567">
    <cfRule type="expression" priority="38" dxfId="5">
      <formula>AND(C18="",OR($X18&lt;&gt;"",$B18&lt;&gt;"",$D18&lt;&gt;"",$E18&lt;&gt;""))</formula>
    </cfRule>
  </conditionalFormatting>
  <conditionalFormatting sqref="X16:X17">
    <cfRule type="expression" priority="37" dxfId="0">
      <formula>$X$16&lt;0</formula>
    </cfRule>
  </conditionalFormatting>
  <conditionalFormatting sqref="T12:X12 A12">
    <cfRule type="cellIs" priority="36" dxfId="46" operator="equal">
      <formula>""</formula>
    </cfRule>
  </conditionalFormatting>
  <conditionalFormatting sqref="I18:I567">
    <cfRule type="expression" priority="34" dxfId="5">
      <formula>AND(OR($X18&lt;&gt;"",$E18&lt;&gt;"",$K18&lt;&gt;""),$I18="")</formula>
    </cfRule>
  </conditionalFormatting>
  <conditionalFormatting sqref="N18:N567">
    <cfRule type="expression" priority="1" dxfId="5">
      <formula>AND(OR($X18&lt;&gt;"",$U18&lt;&gt;""),$L18&lt;&gt;"",$N18="",$U18&lt;&gt;$L18)</formula>
    </cfRule>
    <cfRule type="expression" priority="33" dxfId="2">
      <formula>AND(OR($X18&lt;&gt;"",$U18&lt;&gt;""),$L18&lt;&gt;"",ISNONTEXT($N18),OR($U18&gt;$L18,$AF18=1,AND(ISNUMBER($N18),$N18&gt;=1)))</formula>
    </cfRule>
  </conditionalFormatting>
  <conditionalFormatting sqref="S18:S567">
    <cfRule type="expression" priority="32" dxfId="25">
      <formula>AND(OR($X18&lt;&gt;"",$M18&lt;&gt;"",$T18&lt;&gt;""),$S18="")</formula>
    </cfRule>
  </conditionalFormatting>
  <conditionalFormatting sqref="L18:M567">
    <cfRule type="expression" priority="14" dxfId="5">
      <formula>AND(OR($X18&lt;&gt;"",$I18&lt;&gt;"",$E18&lt;&gt;"",$K18&lt;&gt;""),L18="")</formula>
    </cfRule>
  </conditionalFormatting>
  <conditionalFormatting sqref="U18:V567">
    <cfRule type="expression" priority="10" dxfId="5">
      <formula>AND(U18="",OR($X18&lt;&gt;"",$M18&lt;&gt;"",$S18&lt;&gt;"",$T18&lt;&gt;""))</formula>
    </cfRule>
  </conditionalFormatting>
  <conditionalFormatting sqref="E18:E567">
    <cfRule type="expression" priority="21" dxfId="5">
      <formula>AND(E18="",OR($X18&lt;&gt;"",$B18&lt;&gt;"",$C18&lt;&gt;"",$D18&lt;&gt;""))</formula>
    </cfRule>
    <cfRule type="expression" priority="29" dxfId="0">
      <formula>OR(AND(ISNUMBER(SEARCH("guts",E18)),X18&gt;0),AND(ISERROR(SEARCH("guts",E18)),X18&lt;0))</formula>
    </cfRule>
  </conditionalFormatting>
  <conditionalFormatting sqref="X11">
    <cfRule type="expression" priority="28" dxfId="24">
      <formula>LEN($C$4)&lt;$X$1</formula>
    </cfRule>
  </conditionalFormatting>
  <conditionalFormatting sqref="X11">
    <cfRule type="containsText" priority="27" dxfId="24" operator="containsText" text="kos">
      <formula>NOT(ISERROR(SEARCH("kos",X11)))</formula>
    </cfRule>
  </conditionalFormatting>
  <conditionalFormatting sqref="D11:H11">
    <cfRule type="expression" priority="25" dxfId="24">
      <formula>$D$11&lt;&gt;""</formula>
    </cfRule>
  </conditionalFormatting>
  <conditionalFormatting sqref="X11">
    <cfRule type="expression" priority="41" dxfId="24">
      <formula>LEN($X$6)&lt;$AB$5</formula>
    </cfRule>
  </conditionalFormatting>
  <conditionalFormatting sqref="D18:D567">
    <cfRule type="expression" priority="15" dxfId="5">
      <formula>AND(D18="",OR($X18&lt;&gt;"",$B18&lt;&gt;"",$C18&lt;&gt;"",$E18&lt;&gt;""))</formula>
    </cfRule>
  </conditionalFormatting>
  <conditionalFormatting sqref="K18:K567">
    <cfRule type="expression" priority="39" dxfId="5">
      <formula>AND(K18="",OR($X18&lt;&gt;0,$I18&lt;&gt;"",$E18&lt;&gt;""))</formula>
    </cfRule>
  </conditionalFormatting>
  <conditionalFormatting sqref="T18:T567">
    <cfRule type="expression" priority="23" dxfId="5">
      <formula>AND(T18="",OR($X18&lt;&gt;0,$M18&lt;&gt;"",$S18&lt;&gt;""))</formula>
    </cfRule>
  </conditionalFormatting>
  <conditionalFormatting sqref="M18:M567">
    <cfRule type="expression" priority="31" dxfId="0">
      <formula>OR(AND(OR($M18&lt;&gt;"",$M18&lt;&gt;0),IFERROR(ABS($M18)&gt;ABS($L18),0)),AND($X18&lt;&gt;0,$M18&lt;&gt;"",ISNONTEXT($N18),OR(IFERROR(ABS($X18)&gt;ABS($M18),0),$AF18&lt;&gt;0)),AND(AND(ISNUMBER($M18),$M18&gt;0),IFERROR(ABS($X18)&gt;ABS($M18),0)))</formula>
    </cfRule>
  </conditionalFormatting>
  <conditionalFormatting sqref="C6:C7 D8 I8 Q11 T11 X11 X6:X8">
    <cfRule type="containsText" priority="20" dxfId="2" operator="containsText" text="fehlt">
      <formula>NOT(ISERROR(SEARCH("fehlt",C6)))</formula>
    </cfRule>
  </conditionalFormatting>
  <conditionalFormatting sqref="AA18:AA567">
    <cfRule type="expression" priority="7" dxfId="24">
      <formula>AND($AB18="",OR($Y18="",$AA18&lt;&gt;$X18),OR(AND($Y18&lt;&gt;"",ABS($Y18)&gt;ABS($X18)),AND($AA18&lt;0,ISERROR(SEARCH("guts",$E18))),AND($AA18&gt;0,ISNUMBER(SEARCH("guts",$E18))),$AA18&lt;&gt;$X18))</formula>
    </cfRule>
    <cfRule type="cellIs" priority="19" dxfId="27" operator="notEqual">
      <formula>0</formula>
    </cfRule>
  </conditionalFormatting>
  <conditionalFormatting sqref="O18:O567">
    <cfRule type="expression" priority="18" dxfId="5">
      <formula>AND(OR($X18&lt;&gt;"",$M18&lt;&gt;""),$O18="")</formula>
    </cfRule>
  </conditionalFormatting>
  <conditionalFormatting sqref="J18:J567">
    <cfRule type="expression" priority="17" dxfId="25">
      <formula>AND(OR($X18&lt;&gt;"",$E18&lt;&gt;"",$K18&lt;&gt;""),$J18="")</formula>
    </cfRule>
  </conditionalFormatting>
  <conditionalFormatting sqref="J8">
    <cfRule type="containsText" priority="16" dxfId="24" operator="containsText" text="fehlt">
      <formula>NOT(ISERROR(SEARCH("fehlt",J8)))</formula>
    </cfRule>
  </conditionalFormatting>
  <conditionalFormatting sqref="C18:E567">
    <cfRule type="expression" priority="24" dxfId="0">
      <formula>AND($B18="",C18&lt;&gt;"")</formula>
    </cfRule>
  </conditionalFormatting>
  <conditionalFormatting sqref="I18:J567 L18:M567 O18:S567 U18:V567">
    <cfRule type="expression" priority="9" dxfId="0">
      <formula>AND($B18="",$X18="",I18&lt;&gt;"")</formula>
    </cfRule>
  </conditionalFormatting>
  <conditionalFormatting sqref="AB18:AB559">
    <cfRule type="expression" priority="12" dxfId="5">
      <formula>AND($AB18="",$X18&lt;&gt;"",OR(AND($Y18&lt;&gt;"",ABS($Y18)&gt;ABS($X18)),AND($AA18&lt;0,ISERROR(SEARCH("guts",$E18))),AND($AA18&gt;0,ISNUMBER(SEARCH("guts",$E18))),$AA18&lt;&gt;$X18))</formula>
    </cfRule>
  </conditionalFormatting>
  <conditionalFormatting sqref="W18:W567">
    <cfRule type="cellIs" priority="11" dxfId="5" operator="equal">
      <formula>""</formula>
    </cfRule>
  </conditionalFormatting>
  <conditionalFormatting sqref="L18:L567">
    <cfRule type="expression" priority="22" dxfId="0">
      <formula>OR(AND($M18&lt;&gt;"",OR(ISTEXT($U18),IFERROR(ABS($M18)&gt;ABS($L18),0))),AND($L18&lt;&gt;"",$U18&lt;&gt;0,OR(AND(OR(ISNUMBER($N18),$N18=""),IFERROR(ABS($U18)&gt;ABS($L18),0)),$N18=""),IFERROR(ABS($U18)&lt;&gt;ABS($L18),0)))</formula>
    </cfRule>
  </conditionalFormatting>
  <conditionalFormatting sqref="U18:U567">
    <cfRule type="expression" priority="30" dxfId="0">
      <formula>AND(OR($L18&lt;&gt;"",$U18&lt;&gt;""),OR(AND(ISNONTEXT($N18),$L18&lt;&gt;"",IFERROR(ABS($U18)&gt;ABS($L18),0)),IFERROR(ABS($X18)&gt;ABS($U18),0),$AD18&gt;0,ISTEXT($U18)))</formula>
    </cfRule>
  </conditionalFormatting>
  <conditionalFormatting sqref="Y18:Y567">
    <cfRule type="expression" priority="8" dxfId="0">
      <formula>OR(AND($X18&lt;&gt;$AA18,$Y18&lt;&gt;"",$AB18=""),AND(OR(ABS($Y18)&gt;ABS($X18),ISERROR(SEARCH("guts",$E18))),OR($AA18&lt;0,AND($AA18&gt;0,ISNUMBER(SEARCH("guts",$E18)))),$AB18=""))</formula>
    </cfRule>
  </conditionalFormatting>
  <conditionalFormatting sqref="L15">
    <cfRule type="expression" priority="6" dxfId="0">
      <formula>OR($AC$15&gt;0,$AD$15&gt;0)</formula>
    </cfRule>
  </conditionalFormatting>
  <conditionalFormatting sqref="U15">
    <cfRule type="expression" priority="5" dxfId="0">
      <formula>OR($AD$15&gt;0,$AE$15&gt;0)</formula>
    </cfRule>
  </conditionalFormatting>
  <conditionalFormatting sqref="M15">
    <cfRule type="expression" priority="4" dxfId="0">
      <formula>OR($AC$15&gt;0,$AF$15&gt;0)</formula>
    </cfRule>
  </conditionalFormatting>
  <conditionalFormatting sqref="X14">
    <cfRule type="expression" priority="3" dxfId="0">
      <formula>OR($AE$15&gt;0,$AF$15&gt;0)</formula>
    </cfRule>
  </conditionalFormatting>
  <conditionalFormatting sqref="X15">
    <cfRule type="expression" priority="2" dxfId="0">
      <formula>OR($AE$15&gt;0,$AF$15&gt;0)</formula>
    </cfRule>
  </conditionalFormatting>
  <conditionalFormatting sqref="K18:K567 T18:T567">
    <cfRule type="cellIs" priority="42" dxfId="11" operator="equal">
      <formula>0</formula>
    </cfRule>
    <cfRule type="expression" priority="43" dxfId="2">
      <formula>AND(K18&lt;&gt;"",OR(K18&lt;$Q$11,K18&gt;$T$11,))</formula>
    </cfRule>
  </conditionalFormatting>
  <conditionalFormatting sqref="F18:F567">
    <cfRule type="expression" priority="44" dxfId="2" stopIfTrue="1">
      <formula>AND($F18&lt;&gt;"",OR($F18&lt;$Q$11,$F18&gt;$T$11,$F18&gt;$G18,$F18&gt;$H18))</formula>
    </cfRule>
  </conditionalFormatting>
  <conditionalFormatting sqref="G18:H567">
    <cfRule type="expression" priority="13" dxfId="5">
      <formula>AND(G18="",OR($X18&gt;0,AND($E18&lt;&gt;"",ISERROR(SEARCH("guts*",$E18)))))</formula>
    </cfRule>
    <cfRule type="expression" priority="45" dxfId="2">
      <formula>OR(AND(G18&lt;&gt;"",OR(G18&lt;$Q$11,G18&gt;$T$11,$H18="",$H18&lt;$G18)),AND($H18&lt;&gt;"",$G18=""))</formula>
    </cfRule>
  </conditionalFormatting>
  <conditionalFormatting sqref="P18:Q567">
    <cfRule type="expression" priority="46" dxfId="5">
      <formula>AND($I$8="Ja",OR($X18&lt;&gt;"",$M18&lt;&gt;""),P18="")</formula>
    </cfRule>
  </conditionalFormatting>
  <conditionalFormatting sqref="R18:R567">
    <cfRule type="expression" priority="47" dxfId="5">
      <formula>AND($I$8="Ja",OR($X18&lt;&gt;"",$M18&lt;&gt;""),R18="")</formula>
    </cfRule>
    <cfRule type="containsText" priority="48" dxfId="1" operator="containsText" text="gebr">
      <formula>NOT(ISERROR(SEARCH("gebr",R18)))</formula>
    </cfRule>
    <cfRule type="containsText" priority="49" dxfId="3" operator="containsText" text="vorf">
      <formula>NOT(ISERROR(SEARCH("vorf",R18)))</formula>
    </cfRule>
  </conditionalFormatting>
  <conditionalFormatting sqref="X18:X567">
    <cfRule type="expression" priority="50" dxfId="2">
      <formula>IF(X18&lt;&gt;"",OR(B18="",C18="",D18="",E18="",AND(X18&gt;0,G18=""),AND(X18&gt;0,H18=""),I18="",K18="",L18="",M18="",AND($I$8="ja",P18=""),AND($I$8="ja",R18=""),U18="",T18="",W18=""),)</formula>
    </cfRule>
    <cfRule type="expression" priority="51" dxfId="1">
      <formula>AND(X18&lt;&gt;"",OR(AND($F18&lt;&gt;"",$F18&lt;$Q$11),$F18&gt;$T$11,AND($G18&lt;&gt;"",$G18&lt;$Q$11),$G18&gt;$T$11,AND($H18&lt;&gt;"",$H18&lt;$Q$11),$H18&gt;$T$11,$K18&lt;$Q$11,$K18&gt;$T$11,$T18&lt;$Q$11,$T18&gt;$T$11,ISERROR(SEARCH("neu*",R18)),X18&lt;200,$W18="ja"))</formula>
    </cfRule>
    <cfRule type="expression" priority="52" dxfId="0">
      <formula>AND(OR($L18&lt;&gt;"",$U18&lt;&gt;""),OR(AND(AND(ISNUMBER($M18),$M18&gt;0),IFERROR(ABS($X18)&gt;ABS($M18),0)),IFERROR(ABS($X18)&gt;ABS($U18),0),$AE18&gt;0,$AF18&gt;0))</formula>
    </cfRule>
  </conditionalFormatting>
  <dataValidations count="15">
    <dataValidation type="date" allowBlank="1" showInputMessage="1" showErrorMessage="1" promptTitle="Hinweis Datumseingabe:" prompt="Geben Sie ein gültiges Datum zwischen 01.01.2021 und 31.12.2023 ein!" errorTitle="Fehler bei Datumseingabe!" error="Datumseingabe falsch oder außerhalb des zulässigen Wertebereichs!" sqref="G18:G567">
      <formula1>$K$8</formula1>
      <formula2>$M$8</formula2>
    </dataValidation>
    <dataValidation type="date" allowBlank="1" showInputMessage="1" showErrorMessage="1" promptTitle="Hinweis Datumseingabe:" prompt="Geben Sie ein gültiges Datum nach dem Beginn und vor dem 31.03.2024 ein!" errorTitle="Fehler bei Datumseingabe!" error="Datumseingabe falsch oder außerhalb des zulässigen Wertebereichs!" sqref="H18:H567">
      <formula1>MAX($K$8,$G18)</formula1>
      <formula2>$N$8</formula2>
    </dataValidation>
    <dataValidation type="date" allowBlank="1" showInputMessage="1" showErrorMessage="1" promptTitle="Hinweis Datumseingabe:" prompt="Geben Sie ein gültiges Datum zwischen 01.01.2017 und 31.12.2022 ein!" errorTitle="Fehler bei Datumseingabe!" error="Datumseingabe falsch oder außerhalb des zulässigen Wertebereichs!" sqref="F18:F567">
      <formula1>$K$8</formula1>
      <formula2>$M$8</formula2>
    </dataValidation>
    <dataValidation type="date" allowBlank="1" showInputMessage="1" showErrorMessage="1" promptTitle="Hinweis Datumseingabe:" prompt="Geben Sie ein gültiges Datum zwischen 01.01.2021 und 31.03.2024 ein!" errorTitle="Fehler bei Datumseingabe!" error="Datumseingabe falsch oder außerhalb des zulässigen Wertebereichs!" sqref="T18:T567">
      <formula1>$K$8</formula1>
      <formula2>$N$8</formula2>
    </dataValidation>
    <dataValidation type="date" allowBlank="1" showInputMessage="1" showErrorMessage="1" promptTitle="Hinweis Datumseingabe:" prompt="Geben Sie ein gültiges Datum nach dem 01.01.2021 und bis max. 31.03.2023 ein!" errorTitle="Fehler bei Datumseingabe!" error="Datumseingabe falsch oder außerhalb des zulässigen Wertebereichs!" sqref="K18:K567">
      <formula1>MAX($K$8)</formula1>
      <formula2>$N$8</formula2>
    </dataValidation>
    <dataValidation type="list" allowBlank="1" showInputMessage="1" showErrorMessage="1" promptTitle="Hinweis zur Eingabe:" prompt="Bitte wählen Sie aus der Liste aus!" errorTitle="Fehlerhafte Eingabe!" error="Nur Einträge aus der Liste zulässig!" sqref="P18:P567">
      <formula1>"Anl. in Bau,Bau/Grund,BGA/EDV-Anl.,GWG (aktiviert),Immat./Softw.,Maschinen o.Ä.,nicht aktiviert,"</formula1>
    </dataValidation>
    <dataValidation type="decimal" allowBlank="1" showInputMessage="1" showErrorMessage="1" promptTitle="Hinweis Betragseingabe:" prompt="In der Regel können nicht mehr Kosten als nachgewiesen abgezogen werden! Zudem muss der Betrag kleiner als &quot;999.999.999&quot; sein!" errorTitle="Fehler bei Betragseingabe!" error="Betragseingabe falsch oder außerhalb des zulässigen Wertebereichs!" sqref="Y18:Y567">
      <formula1>-999999999</formula1>
      <formula2>999999999</formula2>
    </dataValidation>
    <dataValidation type="list" allowBlank="1" showInputMessage="1" showErrorMessage="1" promptTitle="Hinweis zur Eingabe:" prompt="Bitte wählen Sie aus der Liste aus!" errorTitle="Fehlerhafte Eingabe!" error="Nur Einträge aus der Liste zulässig!" sqref="W18:W567">
      <formula1>"Ja,Nein"</formula1>
    </dataValidation>
    <dataValidation type="list" allowBlank="1" showInputMessage="1" showErrorMessage="1" promptTitle="Hinweis zur Eingabe:" prompt="Bitte wählen Sie aus der Liste aus!" errorTitle="Fehlerhafte Eingabe!" error="Nur Einträge aus der Liste zulässig!" sqref="Z18:Z567">
      <formula1>"'01-01,02-01,03-01,03-02,03-03,03-04,03-05,03-06,04-01,04-02,05-01,05-02,05-03,05-04,06-01,06-02,06-03,06-04,07-01,07-02,07-03,08-01,08-02,08-03,08-04,09-01,09-02,10-01,10-02,10-03,10-04,10-05,11-01,12-01,12-02,12-03,12-04,13-01,14-01,15-01,16-01,17-01,"</formula1>
    </dataValidation>
    <dataValidation operator="greaterThan" allowBlank="1" showErrorMessage="1" promptTitle="Hinweis zur Eingabe:" prompt="Geben Sie mindestens 5 Ziffern ein!" errorTitle="Fehlerhafte Eingabe!" error="Eingabe unzureichend oder außerhalb des zulässigen Bereichs!" sqref="X6"/>
    <dataValidation type="list" allowBlank="1" showInputMessage="1" showErrorMessage="1" promptTitle="Hinweis zur Eingabe:" prompt="Bitte wählen Sie aus der Liste aus!" errorTitle="Fehlerhafte Eingabe!" error="Nur Einträge aus der Liste zulässig!" sqref="O18:O567">
      <formula1>"Inland,EU (IG),Drittland,"</formula1>
    </dataValidation>
    <dataValidation type="list" allowBlank="1" showInputMessage="1" showErrorMessage="1" promptTitle="Hinweis zur Eingabe:" prompt="Bitte wählen Sie aus der Liste aus!" errorTitle="Fehlerhafte Eingabe!" error="Nur Einträge aus der Liste zulässig!" sqref="R18:R567">
      <formula1>"Gebraucht,Neu,Vorführgerät"</formula1>
    </dataValidation>
    <dataValidation type="list" operator="greaterThanOrEqual" allowBlank="1" showInputMessage="1" showErrorMessage="1" promptTitle="Hinweis zur Eingabe:" prompt="Bitte wählen Sie aus der Liste aus!" errorTitle="Fehlerhafte Eingabe!" error="Nur Einträge aus der Liste zulässig!"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promptTitle="Hinweis zur Eingabe:" prompt="Geben Sie mindestens 3 Zeichen (z.B. K 1.1) ein!" errorTitle="Fehlerhafte Eingabe!" error="Eingabe unzureichend oder außerhalb des zulässigen Bereichs!" sqref="B18:B567">
      <formula1>3</formula1>
    </dataValidation>
    <dataValidation operator="greaterThan" allowBlank="1" showInputMessage="1" showErrorMessage="1" promptTitle="Hinweis zur Eingabe:" prompt="Geben Sie mindestens 5 Ziffern ein!" errorTitle="Fehlerhafte Eingabe!" error="Eingabe unzureichend oder außerhalb des zulässigen Bereichs!" sqref="X11"/>
  </dataValidations>
  <printOptions horizontalCentered="1"/>
  <pageMargins left="0.196850393700787" right="0.196850393700787" top="0.196850393700787" bottom="1.10236220472441" header="0.196850393700787" footer="0.15748031496063"/>
  <pageSetup cellComments="asDisplayed" fitToHeight="20" orientation="landscape" paperSize="9" scale="47" r:id="rId2"/>
  <headerFooter>
    <oddFooter>&amp;L&amp;"Tahoma,Standard"&amp;14....................&amp;12
  &amp;10rechtsgültige Fertigung
  (Datum, Stempel, Unterschrift)&amp;C&amp;"Tahoma,Standard"Seite &amp;P von &amp;N &amp;R&amp;"Tahoma,Standard"&amp;14....................&amp;10
Aktivierungsbestätitgung StB/WP
 (Datum, Stempel, Unterschrift)</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H568"/>
  <sheetViews>
    <sheetView showGridLines="0" showZeros="0" view="pageBreakPreview" zoomScaleNormal="100" zoomScaleSheetLayoutView="100" workbookViewId="0" topLeftCell="A1">
      <pane xSplit="4" ySplit="17" topLeftCell="E18" activePane="bottomRight" state="frozen"/>
      <selection pane="topLeft" activeCell="A1" sqref="A1"/>
      <selection pane="bottomLeft" activeCell="A19" sqref="A19"/>
      <selection pane="topRight" activeCell="E1" sqref="E1"/>
      <selection pane="bottomRight" activeCell="B18" sqref="B18"/>
    </sheetView>
  </sheetViews>
  <sheetFormatPr defaultColWidth="11.4242857142857" defaultRowHeight="12.75" outlineLevelCol="1"/>
  <cols>
    <col min="1" max="1" width="11.4285714285714" style="30" customWidth="1"/>
    <col min="2" max="2" width="12.1428571428571" style="31" customWidth="1"/>
    <col min="3" max="3" width="28.5714285714286" style="32" customWidth="1"/>
    <col min="4" max="4" width="30" style="33" customWidth="1"/>
    <col min="5" max="5" width="14.2857142857143" style="31" customWidth="1"/>
    <col min="6" max="6" width="15" style="34" hidden="1" customWidth="1"/>
    <col min="7" max="7" width="12.1428571428571" style="35" customWidth="1"/>
    <col min="8" max="8" width="12.8571428571429" style="35" customWidth="1"/>
    <col min="9" max="9" width="15.7142857142857" style="30" customWidth="1"/>
    <col min="10" max="10" width="15.7142857142857" style="43" customWidth="1"/>
    <col min="11" max="11" width="12.1428571428571" style="36" customWidth="1"/>
    <col min="12" max="13" width="15.7142857142857" style="36" customWidth="1"/>
    <col min="14" max="14" width="11.4285714285714" style="31" customWidth="1"/>
    <col min="15" max="15" width="11.4285714285714" style="43" hidden="1" customWidth="1"/>
    <col min="16" max="17" width="12.8571428571429" style="43" customWidth="1"/>
    <col min="18" max="18" width="11.4285714285714" style="43" customWidth="1"/>
    <col min="19" max="19" width="15.7142857142857" style="37" customWidth="1"/>
    <col min="20" max="20" width="12.1428571428571" style="38" customWidth="1"/>
    <col min="21" max="21" width="15.7142857142857" style="39" customWidth="1"/>
    <col min="22" max="22" width="15.7142857142857" style="39" hidden="1" customWidth="1"/>
    <col min="23" max="23" width="7.14285714285714" style="47" customWidth="1"/>
    <col min="24" max="24" width="16.4285714285714" style="281" customWidth="1"/>
    <col min="25" max="25" width="15.8571428571429" style="246" hidden="1" customWidth="1" outlineLevel="1"/>
    <col min="26" max="26" width="15.8571428571429" style="239" hidden="1" customWidth="1" outlineLevel="1"/>
    <col min="27" max="27" width="15.7142857142857" style="240" hidden="1" customWidth="1" outlineLevel="1"/>
    <col min="28" max="28" width="42.8571428571429" style="240" hidden="1" customWidth="1" outlineLevel="1"/>
    <col min="29" max="29" width="10.1428571428571" style="240" hidden="1" customWidth="1" outlineLevel="1"/>
    <col min="30" max="31" width="8.71428571428571" style="242" hidden="1" customWidth="1" outlineLevel="1"/>
    <col min="32" max="32" width="7" style="242" hidden="1" customWidth="1" outlineLevel="1"/>
    <col min="33" max="33" width="11.4285714285714" style="242" collapsed="1"/>
    <col min="34" max="16384" width="11.4285714285714" style="40"/>
  </cols>
  <sheetData>
    <row r="1" spans="1:29" ht="9" customHeight="1">
      <c r="A1" s="469"/>
      <c r="B1" s="469"/>
      <c r="C1" s="469"/>
      <c r="D1" s="469"/>
      <c r="E1" s="469"/>
      <c r="F1" s="469"/>
      <c r="G1" s="469"/>
      <c r="H1" s="469"/>
      <c r="I1" s="469"/>
      <c r="J1" s="469"/>
      <c r="K1" s="469"/>
      <c r="L1" s="469"/>
      <c r="M1" s="469"/>
      <c r="N1" s="469"/>
      <c r="O1" s="469"/>
      <c r="P1" s="469"/>
      <c r="Q1" s="469"/>
      <c r="R1" s="469"/>
      <c r="S1" s="469"/>
      <c r="T1" s="469"/>
      <c r="U1" s="469"/>
      <c r="V1" s="469"/>
      <c r="W1" s="469"/>
      <c r="X1" s="469"/>
      <c r="Y1" s="239"/>
      <c r="AC1" s="241"/>
    </row>
    <row r="2" spans="1:25" ht="15" customHeight="1">
      <c r="A2" s="470" t="s">
        <v>27</v>
      </c>
      <c r="B2" s="470"/>
      <c r="C2" s="470"/>
      <c r="D2" s="470"/>
      <c r="E2" s="470"/>
      <c r="F2" s="470"/>
      <c r="G2" s="470"/>
      <c r="H2" s="470"/>
      <c r="I2" s="470"/>
      <c r="J2" s="470"/>
      <c r="K2" s="470"/>
      <c r="L2" s="470"/>
      <c r="M2" s="470"/>
      <c r="N2" s="470"/>
      <c r="O2" s="470"/>
      <c r="P2" s="470"/>
      <c r="Q2" s="470"/>
      <c r="R2" s="470"/>
      <c r="S2" s="470"/>
      <c r="T2" s="470"/>
      <c r="U2" s="470"/>
      <c r="V2" s="470"/>
      <c r="W2" s="470"/>
      <c r="X2" s="470"/>
      <c r="Y2" s="239"/>
    </row>
    <row r="3" spans="1:25" ht="15" customHeight="1">
      <c r="A3" s="470"/>
      <c r="B3" s="470"/>
      <c r="C3" s="470"/>
      <c r="D3" s="470"/>
      <c r="E3" s="470"/>
      <c r="F3" s="470"/>
      <c r="G3" s="470"/>
      <c r="H3" s="470"/>
      <c r="I3" s="470"/>
      <c r="J3" s="470"/>
      <c r="K3" s="470"/>
      <c r="L3" s="470"/>
      <c r="M3" s="470"/>
      <c r="N3" s="470"/>
      <c r="O3" s="470"/>
      <c r="P3" s="470"/>
      <c r="Q3" s="470"/>
      <c r="R3" s="470"/>
      <c r="S3" s="470"/>
      <c r="T3" s="470"/>
      <c r="U3" s="470"/>
      <c r="V3" s="470"/>
      <c r="W3" s="470"/>
      <c r="X3" s="470"/>
      <c r="Y3" s="239"/>
    </row>
    <row r="4" spans="1:25" ht="15" customHeight="1" thickBot="1">
      <c r="A4" s="471"/>
      <c r="B4" s="471"/>
      <c r="C4" s="471"/>
      <c r="D4" s="471"/>
      <c r="E4" s="471"/>
      <c r="F4" s="471"/>
      <c r="G4" s="471"/>
      <c r="H4" s="471"/>
      <c r="I4" s="471"/>
      <c r="J4" s="471"/>
      <c r="K4" s="471"/>
      <c r="L4" s="471"/>
      <c r="M4" s="471"/>
      <c r="N4" s="471"/>
      <c r="O4" s="471"/>
      <c r="P4" s="471"/>
      <c r="Q4" s="471"/>
      <c r="R4" s="471"/>
      <c r="S4" s="471"/>
      <c r="T4" s="471"/>
      <c r="U4" s="471"/>
      <c r="V4" s="471"/>
      <c r="W4" s="471"/>
      <c r="X4" s="471"/>
      <c r="Y4" s="239"/>
    </row>
    <row r="5" spans="1:33" s="24" customFormat="1" ht="4.5" customHeight="1">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24" ht="14.25">
      <c r="A6" s="156" t="s">
        <v>45</v>
      </c>
      <c r="B6" s="157"/>
      <c r="C6" s="472" t="str">
        <f>IF('Allgemeine Daten'!E6="","Eingabe fehlt!",'Allgemeine Daten'!E6)</f>
        <v>Eingabe fehlt!</v>
      </c>
      <c r="D6" s="472"/>
      <c r="E6" s="472"/>
      <c r="F6" s="472"/>
      <c r="G6" s="472"/>
      <c r="H6" s="472"/>
      <c r="I6" s="472"/>
      <c r="J6" s="472"/>
      <c r="K6" s="472"/>
      <c r="L6" s="472"/>
      <c r="M6" s="472"/>
      <c r="N6" s="472"/>
      <c r="O6" s="158"/>
      <c r="P6" s="158"/>
      <c r="Q6" s="158"/>
      <c r="R6" s="158"/>
      <c r="S6" s="159"/>
      <c r="T6" s="160"/>
      <c r="U6" s="161"/>
      <c r="V6" s="162"/>
      <c r="W6" s="163" t="s">
        <v>0</v>
      </c>
      <c r="X6" s="164" t="str">
        <f>IF('Allgemeine Daten'!U6="","Eingabe fehlt!",'Allgemeine Daten'!U6)</f>
        <v>Eingabe fehlt!</v>
      </c>
    </row>
    <row r="7" spans="1:29" ht="15.75" customHeight="1">
      <c r="A7" s="156" t="s">
        <v>47</v>
      </c>
      <c r="B7" s="165"/>
      <c r="C7" s="472" t="str">
        <f>IF('Allgemeine Daten'!E7="","Eingabe fehlt!",'Allgemeine Daten'!E7)</f>
        <v>Eingabe fehlt!</v>
      </c>
      <c r="D7" s="472"/>
      <c r="E7" s="472"/>
      <c r="F7" s="472"/>
      <c r="G7" s="472"/>
      <c r="H7" s="472"/>
      <c r="I7" s="472"/>
      <c r="J7" s="472"/>
      <c r="K7" s="472"/>
      <c r="L7" s="172"/>
      <c r="M7" s="158"/>
      <c r="N7" s="158"/>
      <c r="O7" s="158"/>
      <c r="P7" s="158"/>
      <c r="Q7" s="158"/>
      <c r="R7" s="158"/>
      <c r="S7" s="159"/>
      <c r="T7" s="166"/>
      <c r="U7" s="167"/>
      <c r="V7" s="167"/>
      <c r="W7" s="168" t="s">
        <v>14</v>
      </c>
      <c r="X7" s="169" t="str">
        <f>IF('Allgemeine Daten'!U10="","Eingabe fehlt!",'Allgemeine Daten'!U10)</f>
        <v>Eingabe fehlt!</v>
      </c>
      <c r="AC7" s="247"/>
    </row>
    <row r="8" spans="1:24" ht="14.25">
      <c r="A8" s="156" t="s">
        <v>16</v>
      </c>
      <c r="B8" s="170"/>
      <c r="C8" s="170"/>
      <c r="D8" s="171" t="str">
        <f>IF('Allgemeine Daten'!E10="","Eingabe fehlt!",'Allgemeine Daten'!E10)</f>
        <v>Eingabe fehlt!</v>
      </c>
      <c r="E8" s="157"/>
      <c r="F8" s="172"/>
      <c r="H8" s="173" t="s">
        <v>112</v>
      </c>
      <c r="I8" s="174" t="str">
        <f>IF('Allgemeine Daten'!U14="","Eingabe fehlt!",'Allgemeine Daten'!U14)</f>
        <v>Ja</v>
      </c>
      <c r="J8" s="175" t="s">
        <v>49</v>
      </c>
      <c r="K8" s="176">
        <f>'Allgemeine Daten'!E11</f>
        <v>44197</v>
      </c>
      <c r="L8" s="175" t="s">
        <v>28</v>
      </c>
      <c r="M8" s="177">
        <f>'Allgemeine Daten'!G11</f>
        <v>45291</v>
      </c>
      <c r="N8" s="177">
        <f>EOMONTH(M8,3)</f>
        <v>45382</v>
      </c>
      <c r="O8" s="178"/>
      <c r="P8" s="179"/>
      <c r="Q8" s="179"/>
      <c r="R8" s="179"/>
      <c r="S8" s="158"/>
      <c r="T8" s="163"/>
      <c r="U8" s="163"/>
      <c r="V8" s="163"/>
      <c r="W8" s="163" t="s">
        <v>10</v>
      </c>
      <c r="X8" s="180" t="str">
        <f>IF('Allgemeine Daten'!E13&lt;&gt;"",IF(ISNUMBER(SEARCH("End*",'Allgemeine Daten'!E13)),'Allgemeine Daten'!E13,"Zwischenabr."),"Eingabe fehlt!")</f>
        <v>Zwischenabr.</v>
      </c>
    </row>
    <row r="9" spans="1:24" ht="15" thickBot="1">
      <c r="A9" s="181" t="s">
        <v>54</v>
      </c>
      <c r="B9" s="182"/>
      <c r="C9" s="473" t="str">
        <f>'Allgemeine Daten'!E8</f>
        <v>09_FO_77_Belegverzeichnis_EFRE_2014-2020_Thermische Sanierung</v>
      </c>
      <c r="D9" s="473"/>
      <c r="E9" s="473"/>
      <c r="F9" s="473"/>
      <c r="G9" s="473"/>
      <c r="H9" s="390"/>
      <c r="I9" s="183"/>
      <c r="J9" s="183"/>
      <c r="K9" s="183"/>
      <c r="L9" s="183"/>
      <c r="M9" s="184"/>
      <c r="N9" s="184"/>
      <c r="O9" s="184"/>
      <c r="P9" s="184"/>
      <c r="Q9" s="184"/>
      <c r="R9" s="185" t="str">
        <f>CONCATENATE('Allgemeine Daten'!$T$7,"/",'Allgemeine Daten'!$T$8)</f>
        <v>Revision:/VKS-Version:</v>
      </c>
      <c r="S9" s="184"/>
      <c r="T9" s="360" t="str">
        <f>CONCATENATE('Allgemeine Daten'!$U$7," / ",'Allgemeine Daten'!$U$8)</f>
        <v>001/05.2021 / 1</v>
      </c>
      <c r="U9" s="186"/>
      <c r="V9" s="185"/>
      <c r="W9" s="185" t="str">
        <f>'Allgemeine Daten'!$P$8</f>
        <v>gültig ab:</v>
      </c>
      <c r="X9" s="187" t="str">
        <f>'Allgemeine Daten'!$O$8</f>
        <v>20.05.2021</v>
      </c>
    </row>
    <row r="10" spans="1:33" s="26" customFormat="1" ht="4.5" customHeight="1">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c r="A11" s="362" t="s">
        <v>7</v>
      </c>
      <c r="B11" s="363"/>
      <c r="C11" s="361" t="str">
        <f>MID(CELL("filename",$AC$1),FIND("]",CELL("filename",$AC$1))+1,31)</f>
        <v>Kostenart 5</v>
      </c>
      <c r="D11" s="364" t="str">
        <f>IF(ISNUMBER(SEARCH("Kostena*",C11)),"&lt;== Umbenennen über Namen des Tabellenblatts erforderlich!!","")</f>
        <v>&lt;== Umbenennen über Namen des Tabellenblatts erforderlich!!</v>
      </c>
      <c r="E11" s="364"/>
      <c r="F11" s="364"/>
      <c r="G11" s="364"/>
      <c r="H11" s="364"/>
      <c r="I11" s="365"/>
      <c r="J11" s="365"/>
      <c r="K11" s="363"/>
      <c r="O11" s="367"/>
      <c r="P11" s="366" t="s">
        <v>113</v>
      </c>
      <c r="Q11" s="468" t="str">
        <f>IF('Allgemeine Daten'!E12="","Eingabe fehlt!",'Allgemeine Daten'!E12)</f>
        <v>Eingabe fehlt!</v>
      </c>
      <c r="R11" s="468"/>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c r="A12" s="438" t="str">
        <f>IF(AND(X6&lt;&gt;"",LEN(X6)&lt;X10),"Eintrag auf Reiter der ersten Kostenart unvollständig!",IF(ISNUMBER(SEARCH("kos*",X6)),"Eingabe auf Reiter der ersten Kostenart fehlt noch!",""))</f>
        <v/>
      </c>
      <c r="B12" s="438"/>
      <c r="C12" s="438"/>
      <c r="D12" s="205"/>
      <c r="E12" s="205"/>
      <c r="F12" s="205"/>
      <c r="G12" s="206"/>
      <c r="H12" s="206"/>
      <c r="I12" s="207"/>
      <c r="J12" s="207"/>
      <c r="K12" s="208"/>
      <c r="L12" s="208"/>
      <c r="M12" s="208"/>
      <c r="N12" s="207"/>
      <c r="O12" s="207"/>
      <c r="P12" s="207"/>
      <c r="Q12" s="207"/>
      <c r="R12" s="207"/>
      <c r="S12" s="209"/>
      <c r="T12" s="439"/>
      <c r="U12" s="439"/>
      <c r="V12" s="439"/>
      <c r="W12" s="439"/>
      <c r="X12" s="439"/>
      <c r="Y12" s="251"/>
      <c r="Z12" s="251"/>
      <c r="AA12" s="252"/>
      <c r="AB12" s="252"/>
      <c r="AC12" s="252"/>
      <c r="AD12" s="252"/>
      <c r="AE12" s="252"/>
      <c r="AF12" s="252"/>
      <c r="AG12" s="252"/>
    </row>
    <row r="13" spans="1:33" s="45" customFormat="1" ht="21.75" customHeight="1" thickBot="1">
      <c r="A13" s="71" t="s">
        <v>58</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59</v>
      </c>
      <c r="Y13" s="253"/>
      <c r="Z13" s="253"/>
      <c r="AA13" s="254"/>
      <c r="AB13" s="254"/>
      <c r="AC13" s="254"/>
      <c r="AD13" s="254"/>
      <c r="AE13" s="254"/>
      <c r="AF13" s="254"/>
      <c r="AG13" s="254"/>
    </row>
    <row r="14" spans="1:33" s="19" customFormat="1" ht="45" customHeight="1">
      <c r="A14" s="440" t="s">
        <v>70</v>
      </c>
      <c r="B14" s="442" t="s">
        <v>71</v>
      </c>
      <c r="C14" s="444" t="s">
        <v>1</v>
      </c>
      <c r="D14" s="446" t="s">
        <v>73</v>
      </c>
      <c r="E14" s="448" t="s">
        <v>78</v>
      </c>
      <c r="F14" s="450" t="s">
        <v>86</v>
      </c>
      <c r="G14" s="452" t="s">
        <v>87</v>
      </c>
      <c r="H14" s="453"/>
      <c r="I14" s="440" t="s">
        <v>75</v>
      </c>
      <c r="J14" s="456"/>
      <c r="K14" s="457"/>
      <c r="L14" s="457"/>
      <c r="M14" s="457"/>
      <c r="N14" s="458"/>
      <c r="O14" s="459" t="s">
        <v>48</v>
      </c>
      <c r="P14" s="461" t="str">
        <f>IF('Allgemeine Daten'!U14="Ja","Buchhalterische Angaben zum Wirtschaftsgut","Angaben hierzu nicht erforderlich da kein Investitionsprojekt!")</f>
        <v>Buchhalterische Angaben zum Wirtschaftsgut</v>
      </c>
      <c r="Q14" s="462"/>
      <c r="R14" s="463"/>
      <c r="S14" s="464" t="s">
        <v>74</v>
      </c>
      <c r="T14" s="465"/>
      <c r="U14" s="465"/>
      <c r="V14" s="316"/>
      <c r="W14" s="466" t="s">
        <v>39</v>
      </c>
      <c r="X14" s="282" t="s">
        <v>79</v>
      </c>
      <c r="Y14" s="430" t="s">
        <v>66</v>
      </c>
      <c r="Z14" s="431"/>
      <c r="AA14" s="432"/>
      <c r="AB14" s="433"/>
      <c r="AC14" s="255"/>
      <c r="AD14" s="256"/>
      <c r="AE14" s="256"/>
      <c r="AF14" s="256"/>
      <c r="AG14" s="256"/>
    </row>
    <row r="15" spans="1:33" s="19" customFormat="1" ht="60" customHeight="1" thickBot="1">
      <c r="A15" s="441"/>
      <c r="B15" s="443"/>
      <c r="C15" s="445"/>
      <c r="D15" s="447"/>
      <c r="E15" s="449"/>
      <c r="F15" s="451"/>
      <c r="G15" s="454"/>
      <c r="H15" s="455"/>
      <c r="I15" s="310" t="s">
        <v>92</v>
      </c>
      <c r="J15" s="311" t="s">
        <v>88</v>
      </c>
      <c r="K15" s="312" t="s">
        <v>89</v>
      </c>
      <c r="L15" s="313" t="s">
        <v>97</v>
      </c>
      <c r="M15" s="313" t="s">
        <v>96</v>
      </c>
      <c r="N15" s="314" t="s">
        <v>72</v>
      </c>
      <c r="O15" s="460"/>
      <c r="P15" s="385" t="s">
        <v>109</v>
      </c>
      <c r="Q15" s="386" t="s">
        <v>110</v>
      </c>
      <c r="R15" s="387" t="s">
        <v>108</v>
      </c>
      <c r="S15" s="315" t="s">
        <v>90</v>
      </c>
      <c r="T15" s="313" t="s">
        <v>93</v>
      </c>
      <c r="U15" s="313" t="s">
        <v>91</v>
      </c>
      <c r="V15" s="48"/>
      <c r="W15" s="467"/>
      <c r="X15" s="283" t="s">
        <v>95</v>
      </c>
      <c r="Y15" s="257" t="s">
        <v>67</v>
      </c>
      <c r="Z15" s="258" t="s">
        <v>68</v>
      </c>
      <c r="AA15" s="259" t="s">
        <v>69</v>
      </c>
      <c r="AB15" s="260" t="s">
        <v>43</v>
      </c>
      <c r="AC15" s="261">
        <f>SUBTOTAL(9,AC18:AC567)</f>
        <v>0</v>
      </c>
      <c r="AD15" s="261">
        <f t="shared" si="0" ref="AD15:AF15">SUBTOTAL(9,AD18:AD567)</f>
        <v>0</v>
      </c>
      <c r="AE15" s="261">
        <f t="shared" si="0"/>
        <v>0</v>
      </c>
      <c r="AF15" s="261">
        <f t="shared" si="0"/>
        <v>0</v>
      </c>
      <c r="AG15" s="256"/>
    </row>
    <row r="16" spans="1:33" s="19" customFormat="1" ht="24" customHeight="1">
      <c r="A16" s="434" t="s">
        <v>63</v>
      </c>
      <c r="B16" s="436" t="s">
        <v>65</v>
      </c>
      <c r="C16" s="437"/>
      <c r="D16" s="437"/>
      <c r="E16" s="318" t="s">
        <v>29</v>
      </c>
      <c r="F16" s="211" t="s">
        <v>6</v>
      </c>
      <c r="G16" s="354" t="s">
        <v>3</v>
      </c>
      <c r="H16" s="355" t="s">
        <v>4</v>
      </c>
      <c r="I16" s="210" t="s">
        <v>30</v>
      </c>
      <c r="J16" s="212" t="s">
        <v>30</v>
      </c>
      <c r="K16" s="213" t="s">
        <v>6</v>
      </c>
      <c r="L16" s="324">
        <f>SUBTOTAL(9,L18:L567)</f>
        <v>0</v>
      </c>
      <c r="M16" s="324">
        <f>SUBTOTAL(9,M18:M567)</f>
        <v>0</v>
      </c>
      <c r="N16" s="214" t="s">
        <v>64</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50</v>
      </c>
      <c r="AD16" s="262" t="s">
        <v>51</v>
      </c>
      <c r="AE16" s="262" t="s">
        <v>80</v>
      </c>
      <c r="AF16" s="262" t="s">
        <v>81</v>
      </c>
      <c r="AG16" s="256"/>
    </row>
    <row r="17" spans="1:33" s="20" customFormat="1" ht="20.1" customHeight="1" thickBot="1">
      <c r="A17" s="435"/>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82</v>
      </c>
      <c r="AD17" s="264" t="s">
        <v>83</v>
      </c>
      <c r="AE17" s="264" t="s">
        <v>84</v>
      </c>
      <c r="AF17" s="264" t="s">
        <v>85</v>
      </c>
      <c r="AG17" s="263"/>
    </row>
    <row r="18" spans="1:33" s="353" customFormat="1" ht="16.5" customHeight="1" thickTop="1">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IF(AND($M18&lt;&gt;"",IFERROR(ABS($M18)&gt;ABS($L18),0)),1,0)</f>
        <v>0</v>
      </c>
      <c r="AD18" s="255">
        <f>IF($L18&lt;&gt;"",IF(AND($U18&lt;&gt;"",OR(AND(IFERROR(ABS($U18)&lt;&gt;ABS($L18),0),$N18=""),AND(ISNONTEXT($N18),IFERROR(ABS($U18)&gt;ABS($L18),0)),ISTEXT(U18))),1,0),0)</f>
        <v>0</v>
      </c>
      <c r="AE18" s="255">
        <f>IF(AND($X18&lt;&gt;0,$U18&lt;&gt;"",IFERROR(ABS($X18)&gt;ABS($U18),0)),1,0)</f>
        <v>0</v>
      </c>
      <c r="AF18" s="255">
        <f>IF(AND($X18&lt;&gt;0,$U18&lt;&gt;"",$M18&lt;&gt;"",OR(ISNUMBER($N18),$N18=""),ABS($X18)&gt;IFERROR(ABS($M18),0)),1,0)</f>
        <v>0</v>
      </c>
      <c r="AG18" s="352"/>
    </row>
    <row r="19" spans="1:34" s="21" customFormat="1" ht="16.5" customHeight="1">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ref="AC19:AC82">IF(AND($M19&lt;&gt;"",IFERROR(ABS($M19)&gt;ABS($L19),0)),1,0)</f>
        <v>0</v>
      </c>
      <c r="AD19" s="255">
        <f t="shared" si="2" ref="AD19:AD82">IF($L19&lt;&gt;"",IF(AND($U19&lt;&gt;"",OR(AND(IFERROR(ABS($U19)&lt;&gt;ABS($L19),0),$N19=""),AND(ISNONTEXT($N19),IFERROR(ABS($U19)&gt;ABS($L19),0)),ISTEXT(U19))),1,0),0)</f>
        <v>0</v>
      </c>
      <c r="AE19" s="255">
        <f t="shared" si="3" ref="AE19:AE82">IF(AND($X19&lt;&gt;0,$U19&lt;&gt;"",IFERROR(ABS($X19)&gt;ABS($U19),0)),1,0)</f>
        <v>0</v>
      </c>
      <c r="AF19" s="255">
        <f t="shared" si="4" ref="AF19:AF82">IF(AND($X19&lt;&gt;0,$U19&lt;&gt;"",$M19&lt;&gt;"",OR(ISNUMBER($N19),$N19=""),ABS($X19)&gt;IFERROR(ABS($M19),0)),1,0)</f>
        <v>0</v>
      </c>
      <c r="AG19" s="352"/>
      <c r="AH19" s="353"/>
    </row>
    <row r="20" spans="1:34" s="21" customFormat="1" ht="16.5" customHeight="1">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si="5" ref="AA20:AA83">IFERROR(X20+Y20,0)</f>
        <v>0</v>
      </c>
      <c r="AB20" s="270"/>
      <c r="AC20" s="255">
        <f t="shared" si="1"/>
        <v>0</v>
      </c>
      <c r="AD20" s="255">
        <f t="shared" si="2"/>
        <v>0</v>
      </c>
      <c r="AE20" s="255">
        <f t="shared" si="3"/>
        <v>0</v>
      </c>
      <c r="AF20" s="255">
        <f t="shared" si="4"/>
        <v>0</v>
      </c>
      <c r="AG20" s="352"/>
      <c r="AH20" s="353"/>
    </row>
    <row r="21" spans="1:34" s="21" customFormat="1" ht="16.5" customHeight="1">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352"/>
      <c r="AH21" s="353"/>
    </row>
    <row r="22" spans="1:34" s="21" customFormat="1" ht="16.5" customHeight="1">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352"/>
      <c r="AH22" s="353"/>
    </row>
    <row r="23" spans="1:34" s="21" customFormat="1" ht="16.5" customHeight="1">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352"/>
      <c r="AH23" s="353"/>
    </row>
    <row r="24" spans="1:34" s="21" customFormat="1" ht="16.5" customHeight="1">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352"/>
      <c r="AH24" s="353"/>
    </row>
    <row r="25" spans="1:34" s="21" customFormat="1" ht="16.5" customHeight="1">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352"/>
      <c r="AH25" s="353"/>
    </row>
    <row r="26" spans="1:33" s="21" customFormat="1" ht="16.5" customHeight="1">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352"/>
    </row>
    <row r="27" spans="1:33" s="21" customFormat="1" ht="16.5" customHeight="1">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si="1"/>
        <v>0</v>
      </c>
      <c r="AD82" s="255">
        <f t="shared" si="2"/>
        <v>0</v>
      </c>
      <c r="AE82" s="255">
        <f t="shared" si="3"/>
        <v>0</v>
      </c>
      <c r="AF82" s="255">
        <f t="shared" si="4"/>
        <v>0</v>
      </c>
      <c r="AG82" s="271"/>
    </row>
    <row r="83" spans="1:33" s="21" customFormat="1" ht="16.5" customHeight="1">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ref="AC83:AC146">IF(AND($M83&lt;&gt;"",IFERROR(ABS($M83)&gt;ABS($L83),0)),1,0)</f>
        <v>0</v>
      </c>
      <c r="AD83" s="255">
        <f t="shared" si="7" ref="AD83:AD146">IF($L83&lt;&gt;"",IF(AND($U83&lt;&gt;"",OR(AND(IFERROR(ABS($U83)&lt;&gt;ABS($L83),0),$N83=""),AND(ISNONTEXT($N83),IFERROR(ABS($U83)&gt;ABS($L83),0)),ISTEXT(U83))),1,0),0)</f>
        <v>0</v>
      </c>
      <c r="AE83" s="255">
        <f t="shared" si="8" ref="AE83:AE146">IF(AND($X83&lt;&gt;0,$U83&lt;&gt;"",IFERROR(ABS($X83)&gt;ABS($U83),0)),1,0)</f>
        <v>0</v>
      </c>
      <c r="AF83" s="255">
        <f t="shared" si="9" ref="AF83:AF146">IF(AND($X83&lt;&gt;0,$U83&lt;&gt;"",$M83&lt;&gt;"",OR(ISNUMBER($N83),$N83=""),ABS($X83)&gt;IFERROR(ABS($M83),0)),1,0)</f>
        <v>0</v>
      </c>
      <c r="AG83" s="271"/>
    </row>
    <row r="84" spans="1:33" s="21" customFormat="1" ht="16.5" customHeight="1">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si="10" ref="AA84:AA147">IFERROR(X84+Y84,0)</f>
        <v>0</v>
      </c>
      <c r="AB84" s="270"/>
      <c r="AC84" s="255">
        <f t="shared" si="6"/>
        <v>0</v>
      </c>
      <c r="AD84" s="255">
        <f t="shared" si="7"/>
        <v>0</v>
      </c>
      <c r="AE84" s="255">
        <f t="shared" si="8"/>
        <v>0</v>
      </c>
      <c r="AF84" s="255">
        <f t="shared" si="9"/>
        <v>0</v>
      </c>
      <c r="AG84" s="271"/>
    </row>
    <row r="85" spans="1:33" s="21" customFormat="1" ht="16.5" customHeight="1">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si="6"/>
        <v>0</v>
      </c>
      <c r="AD146" s="255">
        <f t="shared" si="7"/>
        <v>0</v>
      </c>
      <c r="AE146" s="255">
        <f t="shared" si="8"/>
        <v>0</v>
      </c>
      <c r="AF146" s="255">
        <f t="shared" si="9"/>
        <v>0</v>
      </c>
      <c r="AG146" s="271"/>
    </row>
    <row r="147" spans="1:33" s="21" customFormat="1" ht="16.5" customHeight="1">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ref="AC147:AC210">IF(AND($M147&lt;&gt;"",IFERROR(ABS($M147)&gt;ABS($L147),0)),1,0)</f>
        <v>0</v>
      </c>
      <c r="AD147" s="255">
        <f t="shared" si="12" ref="AD147:AD210">IF($L147&lt;&gt;"",IF(AND($U147&lt;&gt;"",OR(AND(IFERROR(ABS($U147)&lt;&gt;ABS($L147),0),$N147=""),AND(ISNONTEXT($N147),IFERROR(ABS($U147)&gt;ABS($L147),0)),ISTEXT(U147))),1,0),0)</f>
        <v>0</v>
      </c>
      <c r="AE147" s="255">
        <f t="shared" si="13" ref="AE147:AE210">IF(AND($X147&lt;&gt;0,$U147&lt;&gt;"",IFERROR(ABS($X147)&gt;ABS($U147),0)),1,0)</f>
        <v>0</v>
      </c>
      <c r="AF147" s="255">
        <f t="shared" si="14" ref="AF147:AF210">IF(AND($X147&lt;&gt;0,$U147&lt;&gt;"",$M147&lt;&gt;"",OR(ISNUMBER($N147),$N147=""),ABS($X147)&gt;IFERROR(ABS($M147),0)),1,0)</f>
        <v>0</v>
      </c>
      <c r="AG147" s="271"/>
    </row>
    <row r="148" spans="1:33" s="21" customFormat="1" ht="16.5" customHeight="1">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si="15" ref="AA148:AA211">IFERROR(X148+Y148,0)</f>
        <v>0</v>
      </c>
      <c r="AB148" s="270"/>
      <c r="AC148" s="255">
        <f t="shared" si="11"/>
        <v>0</v>
      </c>
      <c r="AD148" s="255">
        <f t="shared" si="12"/>
        <v>0</v>
      </c>
      <c r="AE148" s="255">
        <f t="shared" si="13"/>
        <v>0</v>
      </c>
      <c r="AF148" s="255">
        <f t="shared" si="14"/>
        <v>0</v>
      </c>
      <c r="AG148" s="271"/>
    </row>
    <row r="149" spans="1:33" s="21" customFormat="1" ht="16.5" customHeight="1">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si="11"/>
        <v>0</v>
      </c>
      <c r="AD210" s="255">
        <f t="shared" si="12"/>
        <v>0</v>
      </c>
      <c r="AE210" s="255">
        <f t="shared" si="13"/>
        <v>0</v>
      </c>
      <c r="AF210" s="255">
        <f t="shared" si="14"/>
        <v>0</v>
      </c>
      <c r="AG210" s="271"/>
    </row>
    <row r="211" spans="1:33" s="21" customFormat="1" ht="16.5" customHeight="1">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ref="AC211:AC274">IF(AND($M211&lt;&gt;"",IFERROR(ABS($M211)&gt;ABS($L211),0)),1,0)</f>
        <v>0</v>
      </c>
      <c r="AD211" s="255">
        <f t="shared" si="17" ref="AD211:AD274">IF($L211&lt;&gt;"",IF(AND($U211&lt;&gt;"",OR(AND(IFERROR(ABS($U211)&lt;&gt;ABS($L211),0),$N211=""),AND(ISNONTEXT($N211),IFERROR(ABS($U211)&gt;ABS($L211),0)),ISTEXT(U211))),1,0),0)</f>
        <v>0</v>
      </c>
      <c r="AE211" s="255">
        <f t="shared" si="18" ref="AE211:AE274">IF(AND($X211&lt;&gt;0,$U211&lt;&gt;"",IFERROR(ABS($X211)&gt;ABS($U211),0)),1,0)</f>
        <v>0</v>
      </c>
      <c r="AF211" s="255">
        <f t="shared" si="19" ref="AF211:AF274">IF(AND($X211&lt;&gt;0,$U211&lt;&gt;"",$M211&lt;&gt;"",OR(ISNUMBER($N211),$N211=""),ABS($X211)&gt;IFERROR(ABS($M211),0)),1,0)</f>
        <v>0</v>
      </c>
      <c r="AG211" s="271"/>
    </row>
    <row r="212" spans="1:33" s="21" customFormat="1" ht="16.5" customHeight="1">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si="20" ref="AA212:AA275">IFERROR(X212+Y212,0)</f>
        <v>0</v>
      </c>
      <c r="AB212" s="270"/>
      <c r="AC212" s="255">
        <f t="shared" si="16"/>
        <v>0</v>
      </c>
      <c r="AD212" s="255">
        <f t="shared" si="17"/>
        <v>0</v>
      </c>
      <c r="AE212" s="255">
        <f t="shared" si="18"/>
        <v>0</v>
      </c>
      <c r="AF212" s="255">
        <f t="shared" si="19"/>
        <v>0</v>
      </c>
      <c r="AG212" s="271"/>
    </row>
    <row r="213" spans="1:33" s="21" customFormat="1" ht="16.5" customHeight="1">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si="16"/>
        <v>0</v>
      </c>
      <c r="AD274" s="255">
        <f t="shared" si="17"/>
        <v>0</v>
      </c>
      <c r="AE274" s="255">
        <f t="shared" si="18"/>
        <v>0</v>
      </c>
      <c r="AF274" s="255">
        <f t="shared" si="19"/>
        <v>0</v>
      </c>
      <c r="AG274" s="271"/>
    </row>
    <row r="275" spans="1:33" s="21" customFormat="1" ht="16.5" customHeight="1">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ref="AC275:AC338">IF(AND($M275&lt;&gt;"",IFERROR(ABS($M275)&gt;ABS($L275),0)),1,0)</f>
        <v>0</v>
      </c>
      <c r="AD275" s="255">
        <f t="shared" si="22" ref="AD275:AD338">IF($L275&lt;&gt;"",IF(AND($U275&lt;&gt;"",OR(AND(IFERROR(ABS($U275)&lt;&gt;ABS($L275),0),$N275=""),AND(ISNONTEXT($N275),IFERROR(ABS($U275)&gt;ABS($L275),0)),ISTEXT(U275))),1,0),0)</f>
        <v>0</v>
      </c>
      <c r="AE275" s="255">
        <f t="shared" si="23" ref="AE275:AE338">IF(AND($X275&lt;&gt;0,$U275&lt;&gt;"",IFERROR(ABS($X275)&gt;ABS($U275),0)),1,0)</f>
        <v>0</v>
      </c>
      <c r="AF275" s="255">
        <f t="shared" si="24" ref="AF275:AF338">IF(AND($X275&lt;&gt;0,$U275&lt;&gt;"",$M275&lt;&gt;"",OR(ISNUMBER($N275),$N275=""),ABS($X275)&gt;IFERROR(ABS($M275),0)),1,0)</f>
        <v>0</v>
      </c>
      <c r="AG275" s="271"/>
    </row>
    <row r="276" spans="1:33" s="21" customFormat="1" ht="16.5" customHeight="1">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si="25" ref="AA276:AA339">IFERROR(X276+Y276,0)</f>
        <v>0</v>
      </c>
      <c r="AB276" s="270"/>
      <c r="AC276" s="255">
        <f t="shared" si="21"/>
        <v>0</v>
      </c>
      <c r="AD276" s="255">
        <f t="shared" si="22"/>
        <v>0</v>
      </c>
      <c r="AE276" s="255">
        <f t="shared" si="23"/>
        <v>0</v>
      </c>
      <c r="AF276" s="255">
        <f t="shared" si="24"/>
        <v>0</v>
      </c>
      <c r="AG276" s="271"/>
    </row>
    <row r="277" spans="1:33" s="21" customFormat="1" ht="16.5" customHeight="1">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si="21"/>
        <v>0</v>
      </c>
      <c r="AD338" s="255">
        <f t="shared" si="22"/>
        <v>0</v>
      </c>
      <c r="AE338" s="255">
        <f t="shared" si="23"/>
        <v>0</v>
      </c>
      <c r="AF338" s="255">
        <f t="shared" si="24"/>
        <v>0</v>
      </c>
      <c r="AG338" s="271"/>
    </row>
    <row r="339" spans="1:33" s="21" customFormat="1" ht="16.5" customHeight="1">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ref="AC339:AC402">IF(AND($M339&lt;&gt;"",IFERROR(ABS($M339)&gt;ABS($L339),0)),1,0)</f>
        <v>0</v>
      </c>
      <c r="AD339" s="255">
        <f t="shared" si="27" ref="AD339:AD402">IF($L339&lt;&gt;"",IF(AND($U339&lt;&gt;"",OR(AND(IFERROR(ABS($U339)&lt;&gt;ABS($L339),0),$N339=""),AND(ISNONTEXT($N339),IFERROR(ABS($U339)&gt;ABS($L339),0)),ISTEXT(U339))),1,0),0)</f>
        <v>0</v>
      </c>
      <c r="AE339" s="255">
        <f t="shared" si="28" ref="AE339:AE402">IF(AND($X339&lt;&gt;0,$U339&lt;&gt;"",IFERROR(ABS($X339)&gt;ABS($U339),0)),1,0)</f>
        <v>0</v>
      </c>
      <c r="AF339" s="255">
        <f t="shared" si="29" ref="AF339:AF402">IF(AND($X339&lt;&gt;0,$U339&lt;&gt;"",$M339&lt;&gt;"",OR(ISNUMBER($N339),$N339=""),ABS($X339)&gt;IFERROR(ABS($M339),0)),1,0)</f>
        <v>0</v>
      </c>
      <c r="AG339" s="271"/>
    </row>
    <row r="340" spans="1:33" s="21" customFormat="1" ht="16.5" customHeight="1">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si="30" ref="AA340:AA403">IFERROR(X340+Y340,0)</f>
        <v>0</v>
      </c>
      <c r="AB340" s="270"/>
      <c r="AC340" s="255">
        <f t="shared" si="26"/>
        <v>0</v>
      </c>
      <c r="AD340" s="255">
        <f t="shared" si="27"/>
        <v>0</v>
      </c>
      <c r="AE340" s="255">
        <f t="shared" si="28"/>
        <v>0</v>
      </c>
      <c r="AF340" s="255">
        <f t="shared" si="29"/>
        <v>0</v>
      </c>
      <c r="AG340" s="271"/>
    </row>
    <row r="341" spans="1:33" s="21" customFormat="1" ht="16.5" customHeight="1">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si="26"/>
        <v>0</v>
      </c>
      <c r="AD402" s="255">
        <f t="shared" si="27"/>
        <v>0</v>
      </c>
      <c r="AE402" s="255">
        <f t="shared" si="28"/>
        <v>0</v>
      </c>
      <c r="AF402" s="255">
        <f t="shared" si="29"/>
        <v>0</v>
      </c>
      <c r="AG402" s="271"/>
    </row>
    <row r="403" spans="1:33" s="21" customFormat="1" ht="16.5" customHeight="1">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ref="AC403:AC466">IF(AND($M403&lt;&gt;"",IFERROR(ABS($M403)&gt;ABS($L403),0)),1,0)</f>
        <v>0</v>
      </c>
      <c r="AD403" s="255">
        <f t="shared" si="32" ref="AD403:AD466">IF($L403&lt;&gt;"",IF(AND($U403&lt;&gt;"",OR(AND(IFERROR(ABS($U403)&lt;&gt;ABS($L403),0),$N403=""),AND(ISNONTEXT($N403),IFERROR(ABS($U403)&gt;ABS($L403),0)),ISTEXT(U403))),1,0),0)</f>
        <v>0</v>
      </c>
      <c r="AE403" s="255">
        <f t="shared" si="33" ref="AE403:AE466">IF(AND($X403&lt;&gt;0,$U403&lt;&gt;"",IFERROR(ABS($X403)&gt;ABS($U403),0)),1,0)</f>
        <v>0</v>
      </c>
      <c r="AF403" s="255">
        <f t="shared" si="34" ref="AF403:AF466">IF(AND($X403&lt;&gt;0,$U403&lt;&gt;"",$M403&lt;&gt;"",OR(ISNUMBER($N403),$N403=""),ABS($X403)&gt;IFERROR(ABS($M403),0)),1,0)</f>
        <v>0</v>
      </c>
      <c r="AG403" s="271"/>
    </row>
    <row r="404" spans="1:33" s="21" customFormat="1" ht="16.5" customHeight="1">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si="35" ref="AA404:AA467">IFERROR(X404+Y404,0)</f>
        <v>0</v>
      </c>
      <c r="AB404" s="270"/>
      <c r="AC404" s="255">
        <f t="shared" si="31"/>
        <v>0</v>
      </c>
      <c r="AD404" s="255">
        <f t="shared" si="32"/>
        <v>0</v>
      </c>
      <c r="AE404" s="255">
        <f t="shared" si="33"/>
        <v>0</v>
      </c>
      <c r="AF404" s="255">
        <f t="shared" si="34"/>
        <v>0</v>
      </c>
      <c r="AG404" s="271"/>
    </row>
    <row r="405" spans="1:33" s="21" customFormat="1" ht="16.5" customHeight="1">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si="31"/>
        <v>0</v>
      </c>
      <c r="AD466" s="255">
        <f t="shared" si="32"/>
        <v>0</v>
      </c>
      <c r="AE466" s="255">
        <f t="shared" si="33"/>
        <v>0</v>
      </c>
      <c r="AF466" s="255">
        <f t="shared" si="34"/>
        <v>0</v>
      </c>
      <c r="AG466" s="271"/>
    </row>
    <row r="467" spans="1:33" s="21" customFormat="1" ht="16.5" customHeight="1">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ref="AC467:AC530">IF(AND($M467&lt;&gt;"",IFERROR(ABS($M467)&gt;ABS($L467),0)),1,0)</f>
        <v>0</v>
      </c>
      <c r="AD467" s="255">
        <f t="shared" si="37" ref="AD467:AD530">IF($L467&lt;&gt;"",IF(AND($U467&lt;&gt;"",OR(AND(IFERROR(ABS($U467)&lt;&gt;ABS($L467),0),$N467=""),AND(ISNONTEXT($N467),IFERROR(ABS($U467)&gt;ABS($L467),0)),ISTEXT(U467))),1,0),0)</f>
        <v>0</v>
      </c>
      <c r="AE467" s="255">
        <f t="shared" si="38" ref="AE467:AE530">IF(AND($X467&lt;&gt;0,$U467&lt;&gt;"",IFERROR(ABS($X467)&gt;ABS($U467),0)),1,0)</f>
        <v>0</v>
      </c>
      <c r="AF467" s="255">
        <f t="shared" si="39" ref="AF467:AF530">IF(AND($X467&lt;&gt;0,$U467&lt;&gt;"",$M467&lt;&gt;"",OR(ISNUMBER($N467),$N467=""),ABS($X467)&gt;IFERROR(ABS($M467),0)),1,0)</f>
        <v>0</v>
      </c>
      <c r="AG467" s="271"/>
    </row>
    <row r="468" spans="1:33" s="21" customFormat="1" ht="16.5" customHeight="1">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si="40" ref="AA468:AA531">IFERROR(X468+Y468,0)</f>
        <v>0</v>
      </c>
      <c r="AB468" s="270"/>
      <c r="AC468" s="255">
        <f t="shared" si="36"/>
        <v>0</v>
      </c>
      <c r="AD468" s="255">
        <f t="shared" si="37"/>
        <v>0</v>
      </c>
      <c r="AE468" s="255">
        <f t="shared" si="38"/>
        <v>0</v>
      </c>
      <c r="AF468" s="255">
        <f t="shared" si="39"/>
        <v>0</v>
      </c>
      <c r="AG468" s="271"/>
    </row>
    <row r="469" spans="1:33" s="21" customFormat="1" ht="16.5" customHeight="1">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si="36"/>
        <v>0</v>
      </c>
      <c r="AD530" s="255">
        <f t="shared" si="37"/>
        <v>0</v>
      </c>
      <c r="AE530" s="255">
        <f t="shared" si="38"/>
        <v>0</v>
      </c>
      <c r="AF530" s="255">
        <f t="shared" si="39"/>
        <v>0</v>
      </c>
      <c r="AG530" s="271"/>
    </row>
    <row r="531" spans="1:33" s="21" customFormat="1" ht="16.5" customHeight="1">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ref="AC531:AC567">IF(AND($M531&lt;&gt;"",IFERROR(ABS($M531)&gt;ABS($L531),0)),1,0)</f>
        <v>0</v>
      </c>
      <c r="AD531" s="255">
        <f t="shared" si="42" ref="AD531:AD567">IF($L531&lt;&gt;"",IF(AND($U531&lt;&gt;"",OR(AND(IFERROR(ABS($U531)&lt;&gt;ABS($L531),0),$N531=""),AND(ISNONTEXT($N531),IFERROR(ABS($U531)&gt;ABS($L531),0)),ISTEXT(U531))),1,0),0)</f>
        <v>0</v>
      </c>
      <c r="AE531" s="255">
        <f t="shared" si="43" ref="AE531:AE567">IF(AND($X531&lt;&gt;0,$U531&lt;&gt;"",IFERROR(ABS($X531)&gt;ABS($U531),0)),1,0)</f>
        <v>0</v>
      </c>
      <c r="AF531" s="255">
        <f t="shared" si="44" ref="AF531:AF567">IF(AND($X531&lt;&gt;0,$U531&lt;&gt;"",$M531&lt;&gt;"",OR(ISNUMBER($N531),$N531=""),ABS($X531)&gt;IFERROR(ABS($M531),0)),1,0)</f>
        <v>0</v>
      </c>
      <c r="AG531" s="271"/>
    </row>
    <row r="532" spans="1:33" s="21" customFormat="1" ht="16.5" customHeight="1">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si="45" ref="AA532:AA566">IFERROR(X532+Y532,0)</f>
        <v>0</v>
      </c>
      <c r="AB532" s="270"/>
      <c r="AC532" s="255">
        <f t="shared" si="41"/>
        <v>0</v>
      </c>
      <c r="AD532" s="255">
        <f t="shared" si="42"/>
        <v>0</v>
      </c>
      <c r="AE532" s="255">
        <f t="shared" si="43"/>
        <v>0</v>
      </c>
      <c r="AF532" s="255">
        <f t="shared" si="44"/>
        <v>0</v>
      </c>
      <c r="AG532" s="271"/>
    </row>
    <row r="533" spans="1:33" s="21" customFormat="1" ht="16.5" customHeight="1">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si="41"/>
        <v>0</v>
      </c>
      <c r="AD546" s="255">
        <f t="shared" si="42"/>
        <v>0</v>
      </c>
      <c r="AE546" s="255">
        <f t="shared" si="43"/>
        <v>0</v>
      </c>
      <c r="AF546" s="255">
        <f t="shared" si="44"/>
        <v>0</v>
      </c>
      <c r="AG546" s="271"/>
    </row>
    <row r="547" spans="1:33" s="21" customFormat="1" ht="16.5" customHeight="1">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1"/>
        <v>0</v>
      </c>
      <c r="AD547" s="255">
        <f t="shared" si="42"/>
        <v>0</v>
      </c>
      <c r="AE547" s="255">
        <f t="shared" si="43"/>
        <v>0</v>
      </c>
      <c r="AF547" s="255">
        <f t="shared" si="44"/>
        <v>0</v>
      </c>
      <c r="AG547" s="271"/>
    </row>
    <row r="548" spans="1:33" s="21" customFormat="1" ht="16.5" customHeight="1">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1"/>
        <v>0</v>
      </c>
      <c r="AD548" s="255">
        <f t="shared" si="42"/>
        <v>0</v>
      </c>
      <c r="AE548" s="255">
        <f t="shared" si="43"/>
        <v>0</v>
      </c>
      <c r="AF548" s="255">
        <f t="shared" si="44"/>
        <v>0</v>
      </c>
      <c r="AG548" s="271"/>
    </row>
    <row r="549" spans="1:33" s="21" customFormat="1" ht="16.5" customHeight="1">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1"/>
        <v>0</v>
      </c>
      <c r="AD549" s="255">
        <f t="shared" si="42"/>
        <v>0</v>
      </c>
      <c r="AE549" s="255">
        <f t="shared" si="43"/>
        <v>0</v>
      </c>
      <c r="AF549" s="255">
        <f t="shared" si="44"/>
        <v>0</v>
      </c>
      <c r="AG549" s="271"/>
    </row>
    <row r="550" spans="1:33" s="21" customFormat="1" ht="16.5" customHeight="1">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1"/>
        <v>0</v>
      </c>
      <c r="AD550" s="255">
        <f t="shared" si="42"/>
        <v>0</v>
      </c>
      <c r="AE550" s="255">
        <f t="shared" si="43"/>
        <v>0</v>
      </c>
      <c r="AF550" s="255">
        <f t="shared" si="44"/>
        <v>0</v>
      </c>
      <c r="AG550" s="271"/>
    </row>
    <row r="551" spans="1:33" s="21" customFormat="1" ht="16.5" customHeight="1">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1"/>
        <v>0</v>
      </c>
      <c r="AD551" s="255">
        <f t="shared" si="42"/>
        <v>0</v>
      </c>
      <c r="AE551" s="255">
        <f t="shared" si="43"/>
        <v>0</v>
      </c>
      <c r="AF551" s="255">
        <f t="shared" si="44"/>
        <v>0</v>
      </c>
      <c r="AG551" s="271"/>
    </row>
    <row r="552" spans="1:33" s="21" customFormat="1" ht="16.5" customHeight="1">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1"/>
        <v>0</v>
      </c>
      <c r="AD552" s="255">
        <f t="shared" si="42"/>
        <v>0</v>
      </c>
      <c r="AE552" s="255">
        <f t="shared" si="43"/>
        <v>0</v>
      </c>
      <c r="AF552" s="255">
        <f t="shared" si="44"/>
        <v>0</v>
      </c>
      <c r="AG552" s="271"/>
    </row>
    <row r="553" spans="1:33" s="21" customFormat="1" ht="16.5" customHeight="1">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1"/>
        <v>0</v>
      </c>
      <c r="AD553" s="255">
        <f t="shared" si="42"/>
        <v>0</v>
      </c>
      <c r="AE553" s="255">
        <f t="shared" si="43"/>
        <v>0</v>
      </c>
      <c r="AF553" s="255">
        <f t="shared" si="44"/>
        <v>0</v>
      </c>
      <c r="AG553" s="271"/>
    </row>
    <row r="554" spans="1:33" s="21" customFormat="1" ht="16.5" customHeight="1">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1"/>
        <v>0</v>
      </c>
      <c r="AD554" s="255">
        <f t="shared" si="42"/>
        <v>0</v>
      </c>
      <c r="AE554" s="255">
        <f t="shared" si="43"/>
        <v>0</v>
      </c>
      <c r="AF554" s="255">
        <f t="shared" si="44"/>
        <v>0</v>
      </c>
      <c r="AG554" s="271"/>
    </row>
    <row r="555" spans="1:33" s="21" customFormat="1" ht="16.5" customHeight="1">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1"/>
        <v>0</v>
      </c>
      <c r="AD555" s="255">
        <f t="shared" si="42"/>
        <v>0</v>
      </c>
      <c r="AE555" s="255">
        <f t="shared" si="43"/>
        <v>0</v>
      </c>
      <c r="AF555" s="255">
        <f t="shared" si="44"/>
        <v>0</v>
      </c>
      <c r="AG555" s="271"/>
    </row>
    <row r="556" spans="1:33" s="21" customFormat="1" ht="16.5" customHeight="1">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1"/>
        <v>0</v>
      </c>
      <c r="AD556" s="255">
        <f t="shared" si="42"/>
        <v>0</v>
      </c>
      <c r="AE556" s="255">
        <f t="shared" si="43"/>
        <v>0</v>
      </c>
      <c r="AF556" s="255">
        <f t="shared" si="44"/>
        <v>0</v>
      </c>
      <c r="AG556" s="271"/>
    </row>
    <row r="557" spans="1:33" s="21" customFormat="1" ht="16.5" customHeight="1">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1"/>
        <v>0</v>
      </c>
      <c r="AD557" s="255">
        <f t="shared" si="42"/>
        <v>0</v>
      </c>
      <c r="AE557" s="255">
        <f t="shared" si="43"/>
        <v>0</v>
      </c>
      <c r="AF557" s="255">
        <f t="shared" si="44"/>
        <v>0</v>
      </c>
      <c r="AG557" s="271"/>
    </row>
    <row r="558" spans="1:33" s="21" customFormat="1" ht="16.5" customHeight="1">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1"/>
        <v>0</v>
      </c>
      <c r="AD558" s="255">
        <f t="shared" si="42"/>
        <v>0</v>
      </c>
      <c r="AE558" s="255">
        <f t="shared" si="43"/>
        <v>0</v>
      </c>
      <c r="AF558" s="255">
        <f t="shared" si="44"/>
        <v>0</v>
      </c>
      <c r="AG558" s="271"/>
    </row>
    <row r="559" spans="1:33" s="21" customFormat="1" ht="16.5" customHeight="1">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1"/>
        <v>0</v>
      </c>
      <c r="AD559" s="255">
        <f t="shared" si="42"/>
        <v>0</v>
      </c>
      <c r="AE559" s="255">
        <f t="shared" si="43"/>
        <v>0</v>
      </c>
      <c r="AF559" s="255">
        <f t="shared" si="44"/>
        <v>0</v>
      </c>
      <c r="AG559" s="271"/>
    </row>
    <row r="560" spans="1:33" s="21" customFormat="1" ht="16.5" customHeight="1">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1"/>
        <v>0</v>
      </c>
      <c r="AD560" s="255">
        <f t="shared" si="42"/>
        <v>0</v>
      </c>
      <c r="AE560" s="255">
        <f t="shared" si="43"/>
        <v>0</v>
      </c>
      <c r="AF560" s="255">
        <f t="shared" si="44"/>
        <v>0</v>
      </c>
      <c r="AG560" s="271"/>
    </row>
    <row r="561" spans="1:33" s="21" customFormat="1" ht="16.5" customHeight="1">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1"/>
        <v>0</v>
      </c>
      <c r="AD561" s="255">
        <f t="shared" si="42"/>
        <v>0</v>
      </c>
      <c r="AE561" s="255">
        <f t="shared" si="43"/>
        <v>0</v>
      </c>
      <c r="AF561" s="255">
        <f t="shared" si="44"/>
        <v>0</v>
      </c>
      <c r="AG561" s="271"/>
    </row>
    <row r="562" spans="1:33" s="21" customFormat="1" ht="16.5" customHeight="1">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1"/>
        <v>0</v>
      </c>
      <c r="AD562" s="255">
        <f t="shared" si="42"/>
        <v>0</v>
      </c>
      <c r="AE562" s="255">
        <f t="shared" si="43"/>
        <v>0</v>
      </c>
      <c r="AF562" s="255">
        <f t="shared" si="44"/>
        <v>0</v>
      </c>
      <c r="AG562" s="271"/>
    </row>
    <row r="563" spans="1:33" s="21" customFormat="1" ht="16.5" customHeight="1">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1"/>
        <v>0</v>
      </c>
      <c r="AD563" s="255">
        <f t="shared" si="42"/>
        <v>0</v>
      </c>
      <c r="AE563" s="255">
        <f t="shared" si="43"/>
        <v>0</v>
      </c>
      <c r="AF563" s="255">
        <f t="shared" si="44"/>
        <v>0</v>
      </c>
      <c r="AG563" s="271"/>
    </row>
    <row r="564" spans="1:33" s="21" customFormat="1" ht="16.5" customHeight="1">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1"/>
        <v>0</v>
      </c>
      <c r="AD564" s="255">
        <f t="shared" si="42"/>
        <v>0</v>
      </c>
      <c r="AE564" s="255">
        <f t="shared" si="43"/>
        <v>0</v>
      </c>
      <c r="AF564" s="255">
        <f t="shared" si="44"/>
        <v>0</v>
      </c>
      <c r="AG564" s="271"/>
    </row>
    <row r="565" spans="1:33" s="21" customFormat="1" ht="16.5" customHeight="1">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1"/>
        <v>0</v>
      </c>
      <c r="AD565" s="255">
        <f t="shared" si="42"/>
        <v>0</v>
      </c>
      <c r="AE565" s="255">
        <f t="shared" si="43"/>
        <v>0</v>
      </c>
      <c r="AF565" s="255">
        <f t="shared" si="44"/>
        <v>0</v>
      </c>
      <c r="AG565" s="271"/>
    </row>
    <row r="566" spans="1:33" s="21" customFormat="1" ht="16.5" customHeight="1">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1"/>
        <v>0</v>
      </c>
      <c r="AD566" s="255">
        <f t="shared" si="42"/>
        <v>0</v>
      </c>
      <c r="AE566" s="255">
        <f t="shared" si="43"/>
        <v>0</v>
      </c>
      <c r="AF566" s="255">
        <f t="shared" si="44"/>
        <v>0</v>
      </c>
      <c r="AG566" s="271"/>
    </row>
    <row r="567" spans="1:33" s="21" customFormat="1" ht="16.5" customHeight="1" thickBot="1">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1"/>
        <v>0</v>
      </c>
      <c r="AD567" s="255">
        <f t="shared" si="42"/>
        <v>0</v>
      </c>
      <c r="AE567" s="255">
        <f t="shared" si="43"/>
        <v>0</v>
      </c>
      <c r="AF567" s="255">
        <f t="shared" si="44"/>
        <v>0</v>
      </c>
      <c r="AG567" s="271"/>
    </row>
    <row r="568" spans="1:33" s="19" customFormat="1" ht="12.75">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3">
    <mergeCell ref="Q11:R11"/>
    <mergeCell ref="A1:X1"/>
    <mergeCell ref="A2:X4"/>
    <mergeCell ref="C6:N6"/>
    <mergeCell ref="C7:K7"/>
    <mergeCell ref="C9:G9"/>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Y14:AB14"/>
  </mergeCells>
  <conditionalFormatting sqref="Q11 T11 X11">
    <cfRule type="cellIs" priority="35" dxfId="5" operator="equal">
      <formula>0</formula>
    </cfRule>
  </conditionalFormatting>
  <conditionalFormatting sqref="B18:B567">
    <cfRule type="expression" priority="40" dxfId="5">
      <formula>AND(B18="",OR($X18&lt;&gt;"",$E18&lt;&gt;"",$C18&lt;&gt;"",$D18&lt;&gt;""))</formula>
    </cfRule>
  </conditionalFormatting>
  <conditionalFormatting sqref="F18:H567">
    <cfRule type="expression" priority="26" dxfId="11" stopIfTrue="1">
      <formula>OR(F18="",AND(F18="",$X18&lt;0))</formula>
    </cfRule>
  </conditionalFormatting>
  <conditionalFormatting sqref="C18:C567">
    <cfRule type="expression" priority="38" dxfId="5">
      <formula>AND(C18="",OR($X18&lt;&gt;"",$B18&lt;&gt;"",$D18&lt;&gt;"",$E18&lt;&gt;""))</formula>
    </cfRule>
  </conditionalFormatting>
  <conditionalFormatting sqref="X16:X17">
    <cfRule type="expression" priority="37" dxfId="0">
      <formula>$X$16&lt;0</formula>
    </cfRule>
  </conditionalFormatting>
  <conditionalFormatting sqref="T12:X12 A12">
    <cfRule type="cellIs" priority="36" dxfId="46" operator="equal">
      <formula>""</formula>
    </cfRule>
  </conditionalFormatting>
  <conditionalFormatting sqref="I18:I567">
    <cfRule type="expression" priority="34" dxfId="5">
      <formula>AND(OR($X18&lt;&gt;"",$E18&lt;&gt;"",$K18&lt;&gt;""),$I18="")</formula>
    </cfRule>
  </conditionalFormatting>
  <conditionalFormatting sqref="N18:N567">
    <cfRule type="expression" priority="1" dxfId="5">
      <formula>AND(OR($X18&lt;&gt;"",$U18&lt;&gt;""),$L18&lt;&gt;"",$N18="",$U18&lt;&gt;$L18)</formula>
    </cfRule>
    <cfRule type="expression" priority="33" dxfId="2">
      <formula>AND(OR($X18&lt;&gt;"",$U18&lt;&gt;""),$L18&lt;&gt;"",ISNONTEXT($N18),OR($U18&gt;$L18,$AF18=1,AND(ISNUMBER($N18),$N18&gt;=1)))</formula>
    </cfRule>
  </conditionalFormatting>
  <conditionalFormatting sqref="S18:S567">
    <cfRule type="expression" priority="32" dxfId="25">
      <formula>AND(OR($X18&lt;&gt;"",$M18&lt;&gt;"",$T18&lt;&gt;""),$S18="")</formula>
    </cfRule>
  </conditionalFormatting>
  <conditionalFormatting sqref="L18:M567">
    <cfRule type="expression" priority="14" dxfId="5">
      <formula>AND(OR($X18&lt;&gt;"",$I18&lt;&gt;"",$E18&lt;&gt;"",$K18&lt;&gt;""),L18="")</formula>
    </cfRule>
  </conditionalFormatting>
  <conditionalFormatting sqref="U18:V567">
    <cfRule type="expression" priority="10" dxfId="5">
      <formula>AND(U18="",OR($X18&lt;&gt;"",$M18&lt;&gt;"",$S18&lt;&gt;"",$T18&lt;&gt;""))</formula>
    </cfRule>
  </conditionalFormatting>
  <conditionalFormatting sqref="E18:E567">
    <cfRule type="expression" priority="21" dxfId="5">
      <formula>AND(E18="",OR($X18&lt;&gt;"",$B18&lt;&gt;"",$C18&lt;&gt;"",$D18&lt;&gt;""))</formula>
    </cfRule>
    <cfRule type="expression" priority="29" dxfId="0">
      <formula>OR(AND(ISNUMBER(SEARCH("guts",E18)),X18&gt;0),AND(ISERROR(SEARCH("guts",E18)),X18&lt;0))</formula>
    </cfRule>
  </conditionalFormatting>
  <conditionalFormatting sqref="X11">
    <cfRule type="expression" priority="28" dxfId="24">
      <formula>LEN($C$4)&lt;$X$1</formula>
    </cfRule>
  </conditionalFormatting>
  <conditionalFormatting sqref="X11">
    <cfRule type="containsText" priority="27" dxfId="24" operator="containsText" text="kos">
      <formula>NOT(ISERROR(SEARCH("kos",X11)))</formula>
    </cfRule>
  </conditionalFormatting>
  <conditionalFormatting sqref="D11:H11">
    <cfRule type="expression" priority="25" dxfId="24">
      <formula>$D$11&lt;&gt;""</formula>
    </cfRule>
  </conditionalFormatting>
  <conditionalFormatting sqref="X11">
    <cfRule type="expression" priority="41" dxfId="24">
      <formula>LEN($X$6)&lt;$AB$5</formula>
    </cfRule>
  </conditionalFormatting>
  <conditionalFormatting sqref="D18:D567">
    <cfRule type="expression" priority="15" dxfId="5">
      <formula>AND(D18="",OR($X18&lt;&gt;"",$B18&lt;&gt;"",$C18&lt;&gt;"",$E18&lt;&gt;""))</formula>
    </cfRule>
  </conditionalFormatting>
  <conditionalFormatting sqref="K18:K567">
    <cfRule type="expression" priority="39" dxfId="5">
      <formula>AND(K18="",OR($X18&lt;&gt;0,$I18&lt;&gt;"",$E18&lt;&gt;""))</formula>
    </cfRule>
  </conditionalFormatting>
  <conditionalFormatting sqref="T18:T567">
    <cfRule type="expression" priority="23" dxfId="5">
      <formula>AND(T18="",OR($X18&lt;&gt;0,$M18&lt;&gt;"",$S18&lt;&gt;""))</formula>
    </cfRule>
  </conditionalFormatting>
  <conditionalFormatting sqref="M18:M567">
    <cfRule type="expression" priority="31" dxfId="0">
      <formula>OR(AND(OR($M18&lt;&gt;"",$M18&lt;&gt;0),IFERROR(ABS($M18)&gt;ABS($L18),0)),AND($X18&lt;&gt;0,$M18&lt;&gt;"",ISNONTEXT($N18),OR(IFERROR(ABS($X18)&gt;ABS($M18),0),$AF18&lt;&gt;0)),AND(AND(ISNUMBER($M18),$M18&gt;0),IFERROR(ABS($X18)&gt;ABS($M18),0)))</formula>
    </cfRule>
  </conditionalFormatting>
  <conditionalFormatting sqref="C6:C7 D8 I8 Q11 T11 X11 X6:X8">
    <cfRule type="containsText" priority="20" dxfId="2" operator="containsText" text="fehlt">
      <formula>NOT(ISERROR(SEARCH("fehlt",C6)))</formula>
    </cfRule>
  </conditionalFormatting>
  <conditionalFormatting sqref="AA18:AA567">
    <cfRule type="expression" priority="7" dxfId="24">
      <formula>AND($AB18="",OR($Y18="",$AA18&lt;&gt;$X18),OR(AND($Y18&lt;&gt;"",ABS($Y18)&gt;ABS($X18)),AND($AA18&lt;0,ISERROR(SEARCH("guts",$E18))),AND($AA18&gt;0,ISNUMBER(SEARCH("guts",$E18))),$AA18&lt;&gt;$X18))</formula>
    </cfRule>
    <cfRule type="cellIs" priority="19" dxfId="27" operator="notEqual">
      <formula>0</formula>
    </cfRule>
  </conditionalFormatting>
  <conditionalFormatting sqref="O18:O567">
    <cfRule type="expression" priority="18" dxfId="5">
      <formula>AND(OR($X18&lt;&gt;"",$M18&lt;&gt;""),$O18="")</formula>
    </cfRule>
  </conditionalFormatting>
  <conditionalFormatting sqref="J18:J567">
    <cfRule type="expression" priority="17" dxfId="25">
      <formula>AND(OR($X18&lt;&gt;"",$E18&lt;&gt;"",$K18&lt;&gt;""),$J18="")</formula>
    </cfRule>
  </conditionalFormatting>
  <conditionalFormatting sqref="J8">
    <cfRule type="containsText" priority="16" dxfId="24" operator="containsText" text="fehlt">
      <formula>NOT(ISERROR(SEARCH("fehlt",J8)))</formula>
    </cfRule>
  </conditionalFormatting>
  <conditionalFormatting sqref="C18:E567">
    <cfRule type="expression" priority="24" dxfId="0">
      <formula>AND($B18="",C18&lt;&gt;"")</formula>
    </cfRule>
  </conditionalFormatting>
  <conditionalFormatting sqref="I18:J567 L18:M567 O18:S567 U18:V567">
    <cfRule type="expression" priority="9" dxfId="0">
      <formula>AND($B18="",$X18="",I18&lt;&gt;"")</formula>
    </cfRule>
  </conditionalFormatting>
  <conditionalFormatting sqref="AB18:AB559">
    <cfRule type="expression" priority="12" dxfId="5">
      <formula>AND($AB18="",$X18&lt;&gt;"",OR(AND($Y18&lt;&gt;"",ABS($Y18)&gt;ABS($X18)),AND($AA18&lt;0,ISERROR(SEARCH("guts",$E18))),AND($AA18&gt;0,ISNUMBER(SEARCH("guts",$E18))),$AA18&lt;&gt;$X18))</formula>
    </cfRule>
  </conditionalFormatting>
  <conditionalFormatting sqref="W18:W567">
    <cfRule type="cellIs" priority="11" dxfId="5" operator="equal">
      <formula>""</formula>
    </cfRule>
  </conditionalFormatting>
  <conditionalFormatting sqref="L18:L567">
    <cfRule type="expression" priority="22" dxfId="0">
      <formula>OR(AND($M18&lt;&gt;"",OR(ISTEXT($U18),IFERROR(ABS($M18)&gt;ABS($L18),0))),AND($L18&lt;&gt;"",$U18&lt;&gt;0,OR(AND(OR(ISNUMBER($N18),$N18=""),IFERROR(ABS($U18)&gt;ABS($L18),0)),$N18=""),IFERROR(ABS($U18)&lt;&gt;ABS($L18),0)))</formula>
    </cfRule>
  </conditionalFormatting>
  <conditionalFormatting sqref="U18:U567">
    <cfRule type="expression" priority="30" dxfId="0">
      <formula>AND(OR($L18&lt;&gt;"",$U18&lt;&gt;""),OR(AND(ISNONTEXT($N18),$L18&lt;&gt;"",IFERROR(ABS($U18)&gt;ABS($L18),0)),IFERROR(ABS($X18)&gt;ABS($U18),0),$AD18&gt;0,ISTEXT($U18)))</formula>
    </cfRule>
  </conditionalFormatting>
  <conditionalFormatting sqref="Y18:Y567">
    <cfRule type="expression" priority="8" dxfId="0">
      <formula>OR(AND($X18&lt;&gt;$AA18,$Y18&lt;&gt;"",$AB18=""),AND(OR(ABS($Y18)&gt;ABS($X18),ISERROR(SEARCH("guts",$E18))),OR($AA18&lt;0,AND($AA18&gt;0,ISNUMBER(SEARCH("guts",$E18)))),$AB18=""))</formula>
    </cfRule>
  </conditionalFormatting>
  <conditionalFormatting sqref="L15">
    <cfRule type="expression" priority="6" dxfId="0">
      <formula>OR($AC$15&gt;0,$AD$15&gt;0)</formula>
    </cfRule>
  </conditionalFormatting>
  <conditionalFormatting sqref="U15">
    <cfRule type="expression" priority="5" dxfId="0">
      <formula>OR($AD$15&gt;0,$AE$15&gt;0)</formula>
    </cfRule>
  </conditionalFormatting>
  <conditionalFormatting sqref="M15">
    <cfRule type="expression" priority="4" dxfId="0">
      <formula>OR($AC$15&gt;0,$AF$15&gt;0)</formula>
    </cfRule>
  </conditionalFormatting>
  <conditionalFormatting sqref="X14">
    <cfRule type="expression" priority="3" dxfId="0">
      <formula>OR($AE$15&gt;0,$AF$15&gt;0)</formula>
    </cfRule>
  </conditionalFormatting>
  <conditionalFormatting sqref="X15">
    <cfRule type="expression" priority="2" dxfId="0">
      <formula>OR($AE$15&gt;0,$AF$15&gt;0)</formula>
    </cfRule>
  </conditionalFormatting>
  <conditionalFormatting sqref="K18:K567 T18:T567">
    <cfRule type="cellIs" priority="42" dxfId="11" operator="equal">
      <formula>0</formula>
    </cfRule>
    <cfRule type="expression" priority="43" dxfId="2">
      <formula>AND(K18&lt;&gt;"",OR(K18&lt;$Q$11,K18&gt;$T$11,))</formula>
    </cfRule>
  </conditionalFormatting>
  <conditionalFormatting sqref="F18:F567">
    <cfRule type="expression" priority="44" dxfId="2" stopIfTrue="1">
      <formula>AND($F18&lt;&gt;"",OR($F18&lt;$Q$11,$F18&gt;$T$11,$F18&gt;$G18,$F18&gt;$H18))</formula>
    </cfRule>
  </conditionalFormatting>
  <conditionalFormatting sqref="G18:H567">
    <cfRule type="expression" priority="13" dxfId="5">
      <formula>AND(G18="",OR($X18&gt;0,AND($E18&lt;&gt;"",ISERROR(SEARCH("guts*",$E18)))))</formula>
    </cfRule>
    <cfRule type="expression" priority="45" dxfId="2">
      <formula>OR(AND(G18&lt;&gt;"",OR(G18&lt;$Q$11,G18&gt;$T$11,$H18="",$H18&lt;$G18)),AND($H18&lt;&gt;"",$G18=""))</formula>
    </cfRule>
  </conditionalFormatting>
  <conditionalFormatting sqref="P18:Q567">
    <cfRule type="expression" priority="46" dxfId="5">
      <formula>AND($I$8="Ja",OR($X18&lt;&gt;"",$M18&lt;&gt;""),P18="")</formula>
    </cfRule>
  </conditionalFormatting>
  <conditionalFormatting sqref="R18:R567">
    <cfRule type="expression" priority="47" dxfId="5">
      <formula>AND($I$8="Ja",OR($X18&lt;&gt;"",$M18&lt;&gt;""),R18="")</formula>
    </cfRule>
    <cfRule type="containsText" priority="48" dxfId="1" operator="containsText" text="gebr">
      <formula>NOT(ISERROR(SEARCH("gebr",R18)))</formula>
    </cfRule>
    <cfRule type="containsText" priority="49" dxfId="3" operator="containsText" text="vorf">
      <formula>NOT(ISERROR(SEARCH("vorf",R18)))</formula>
    </cfRule>
  </conditionalFormatting>
  <conditionalFormatting sqref="X18:X567">
    <cfRule type="expression" priority="50" dxfId="2">
      <formula>IF(X18&lt;&gt;"",OR(B18="",C18="",D18="",E18="",AND(X18&gt;0,G18=""),AND(X18&gt;0,H18=""),I18="",K18="",L18="",M18="",AND($I$8="ja",P18=""),AND($I$8="ja",R18=""),U18="",T18="",W18=""),)</formula>
    </cfRule>
    <cfRule type="expression" priority="51" dxfId="1">
      <formula>AND(X18&lt;&gt;"",OR(AND($F18&lt;&gt;"",$F18&lt;$Q$11),$F18&gt;$T$11,AND($G18&lt;&gt;"",$G18&lt;$Q$11),$G18&gt;$T$11,AND($H18&lt;&gt;"",$H18&lt;$Q$11),$H18&gt;$T$11,$K18&lt;$Q$11,$K18&gt;$T$11,$T18&lt;$Q$11,$T18&gt;$T$11,ISERROR(SEARCH("neu*",R18)),X18&lt;200,$W18="ja"))</formula>
    </cfRule>
    <cfRule type="expression" priority="52" dxfId="0">
      <formula>AND(OR($L18&lt;&gt;"",$U18&lt;&gt;""),OR(AND(AND(ISNUMBER($M18),$M18&gt;0),IFERROR(ABS($X18)&gt;ABS($M18),0)),IFERROR(ABS($X18)&gt;ABS($U18),0),$AE18&gt;0,$AF18&gt;0))</formula>
    </cfRule>
  </conditionalFormatting>
  <dataValidations count="15">
    <dataValidation type="date" allowBlank="1" showInputMessage="1" showErrorMessage="1" promptTitle="Hinweis Datumseingabe:" prompt="Geben Sie ein gültiges Datum zwischen 01.01.2021 und 31.12.2023 ein!" errorTitle="Fehler bei Datumseingabe!" error="Datumseingabe falsch oder außerhalb des zulässigen Wertebereichs!" sqref="G18:G567">
      <formula1>$K$8</formula1>
      <formula2>$M$8</formula2>
    </dataValidation>
    <dataValidation type="date" allowBlank="1" showInputMessage="1" showErrorMessage="1" promptTitle="Hinweis Datumseingabe:" prompt="Geben Sie ein gültiges Datum nach dem Beginn und vor dem 31.03.2024 ein!" errorTitle="Fehler bei Datumseingabe!" error="Datumseingabe falsch oder außerhalb des zulässigen Wertebereichs!" sqref="H18:H567">
      <formula1>MAX($K$8,$G18)</formula1>
      <formula2>$N$8</formula2>
    </dataValidation>
    <dataValidation type="date" allowBlank="1" showInputMessage="1" showErrorMessage="1" promptTitle="Hinweis Datumseingabe:" prompt="Geben Sie ein gültiges Datum zwischen 01.01.2017 und 31.12.2022 ein!" errorTitle="Fehler bei Datumseingabe!" error="Datumseingabe falsch oder außerhalb des zulässigen Wertebereichs!" sqref="F18:F567">
      <formula1>$K$8</formula1>
      <formula2>$M$8</formula2>
    </dataValidation>
    <dataValidation type="date" allowBlank="1" showInputMessage="1" showErrorMessage="1" promptTitle="Hinweis Datumseingabe:" prompt="Geben Sie ein gültiges Datum zwischen 01.01.2021 und 31.03.2024 ein!" errorTitle="Fehler bei Datumseingabe!" error="Datumseingabe falsch oder außerhalb des zulässigen Wertebereichs!" sqref="T18:T567">
      <formula1>$K$8</formula1>
      <formula2>$N$8</formula2>
    </dataValidation>
    <dataValidation type="date" allowBlank="1" showInputMessage="1" showErrorMessage="1" promptTitle="Hinweis Datumseingabe:" prompt="Geben Sie ein gültiges Datum nach dem 01.01.2021 und bis max. 31.03.2023 ein!" errorTitle="Fehler bei Datumseingabe!" error="Datumseingabe falsch oder außerhalb des zulässigen Wertebereichs!" sqref="K18:K567">
      <formula1>MAX($K$8)</formula1>
      <formula2>$N$8</formula2>
    </dataValidation>
    <dataValidation type="list" allowBlank="1" showInputMessage="1" showErrorMessage="1" promptTitle="Hinweis zur Eingabe:" prompt="Bitte wählen Sie aus der Liste aus!" errorTitle="Fehlerhafte Eingabe!" error="Nur Einträge aus der Liste zulässig!" sqref="P18:P567">
      <formula1>"Anl. in Bau,Bau/Grund,BGA/EDV-Anl.,GWG (aktiviert),Immat./Softw.,Maschinen o.Ä.,nicht aktiviert,"</formula1>
    </dataValidation>
    <dataValidation type="decimal" allowBlank="1" showInputMessage="1" showErrorMessage="1" promptTitle="Hinweis Betragseingabe:" prompt="In der Regel können nicht mehr Kosten als nachgewiesen abgezogen werden! Zudem muss der Betrag kleiner als &quot;999.999.999&quot; sein!" errorTitle="Fehler bei Betragseingabe!" error="Betragseingabe falsch oder außerhalb des zulässigen Wertebereichs!" sqref="Y18:Y567">
      <formula1>-999999999</formula1>
      <formula2>999999999</formula2>
    </dataValidation>
    <dataValidation type="list" allowBlank="1" showInputMessage="1" showErrorMessage="1" promptTitle="Hinweis zur Eingabe:" prompt="Bitte wählen Sie aus der Liste aus!" errorTitle="Fehlerhafte Eingabe!" error="Nur Einträge aus der Liste zulässig!" sqref="W18:W567">
      <formula1>"Ja,Nein"</formula1>
    </dataValidation>
    <dataValidation type="list" allowBlank="1" showInputMessage="1" showErrorMessage="1" promptTitle="Hinweis zur Eingabe:" prompt="Bitte wählen Sie aus der Liste aus!" errorTitle="Fehlerhafte Eingabe!" error="Nur Einträge aus der Liste zulässig!" sqref="Z18:Z567">
      <formula1>"'01-01,02-01,03-01,03-02,03-03,03-04,03-05,03-06,04-01,04-02,05-01,05-02,05-03,05-04,06-01,06-02,06-03,06-04,07-01,07-02,07-03,08-01,08-02,08-03,08-04,09-01,09-02,10-01,10-02,10-03,10-04,10-05,11-01,12-01,12-02,12-03,12-04,13-01,14-01,15-01,16-01,17-01,"</formula1>
    </dataValidation>
    <dataValidation operator="greaterThan" allowBlank="1" showErrorMessage="1" promptTitle="Hinweis zur Eingabe:" prompt="Geben Sie mindestens 5 Ziffern ein!" errorTitle="Fehlerhafte Eingabe!" error="Eingabe unzureichend oder außerhalb des zulässigen Bereichs!" sqref="X6"/>
    <dataValidation type="list" allowBlank="1" showInputMessage="1" showErrorMessage="1" promptTitle="Hinweis zur Eingabe:" prompt="Bitte wählen Sie aus der Liste aus!" errorTitle="Fehlerhafte Eingabe!" error="Nur Einträge aus der Liste zulässig!" sqref="O18:O567">
      <formula1>"Inland,EU (IG),Drittland,"</formula1>
    </dataValidation>
    <dataValidation type="list" allowBlank="1" showInputMessage="1" showErrorMessage="1" promptTitle="Hinweis zur Eingabe:" prompt="Bitte wählen Sie aus der Liste aus!" errorTitle="Fehlerhafte Eingabe!" error="Nur Einträge aus der Liste zulässig!" sqref="R18:R567">
      <formula1>"Gebraucht,Neu,Vorführgerät"</formula1>
    </dataValidation>
    <dataValidation type="list" operator="greaterThanOrEqual" allowBlank="1" showInputMessage="1" showErrorMessage="1" promptTitle="Hinweis zur Eingabe:" prompt="Bitte wählen Sie aus der Liste aus!" errorTitle="Fehlerhafte Eingabe!" error="Nur Einträge aus der Liste zulässig!"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promptTitle="Hinweis zur Eingabe:" prompt="Geben Sie mindestens 3 Zeichen (z.B. K 1.1) ein!" errorTitle="Fehlerhafte Eingabe!" error="Eingabe unzureichend oder außerhalb des zulässigen Bereichs!" sqref="B18:B567">
      <formula1>3</formula1>
    </dataValidation>
    <dataValidation operator="greaterThan" allowBlank="1" showInputMessage="1" showErrorMessage="1" promptTitle="Hinweis zur Eingabe:" prompt="Geben Sie mindestens 5 Ziffern ein!" errorTitle="Fehlerhafte Eingabe!" error="Eingabe unzureichend oder außerhalb des zulässigen Bereichs!" sqref="X11"/>
  </dataValidations>
  <printOptions horizontalCentered="1"/>
  <pageMargins left="0.196850393700787" right="0.196850393700787" top="0.196850393700787" bottom="1.10236220472441" header="0.196850393700787" footer="0.15748031496063"/>
  <pageSetup cellComments="asDisplayed" fitToHeight="20" orientation="landscape" paperSize="9" scale="47" r:id="rId2"/>
  <headerFooter>
    <oddFooter>&amp;L&amp;"Tahoma,Standard"&amp;14....................&amp;12
  &amp;10rechtsgültige Fertigung
  (Datum, Stempel, Unterschrift)&amp;C&amp;"Tahoma,Standard"Seite &amp;P von &amp;N &amp;R&amp;"Tahoma,Standard"&amp;14....................&amp;10
Aktivierungsbestätitgung StB/WP
 (Datum, Stempel, Unterschrift)</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H568"/>
  <sheetViews>
    <sheetView showGridLines="0" showZeros="0" view="pageBreakPreview" zoomScaleNormal="100" zoomScaleSheetLayoutView="100" workbookViewId="0" topLeftCell="A1">
      <pane xSplit="4" ySplit="17" topLeftCell="E18" activePane="bottomRight" state="frozen"/>
      <selection pane="topLeft" activeCell="A1" sqref="A1"/>
      <selection pane="bottomLeft" activeCell="A19" sqref="A19"/>
      <selection pane="topRight" activeCell="E1" sqref="E1"/>
      <selection pane="bottomRight" activeCell="B18" sqref="B18"/>
    </sheetView>
  </sheetViews>
  <sheetFormatPr defaultColWidth="11.4242857142857" defaultRowHeight="12.75" outlineLevelCol="1"/>
  <cols>
    <col min="1" max="1" width="11.4285714285714" style="30" customWidth="1"/>
    <col min="2" max="2" width="12.1428571428571" style="31" customWidth="1"/>
    <col min="3" max="3" width="28.5714285714286" style="32" customWidth="1"/>
    <col min="4" max="4" width="30" style="33" customWidth="1"/>
    <col min="5" max="5" width="14.2857142857143" style="31" customWidth="1"/>
    <col min="6" max="6" width="15" style="34" hidden="1" customWidth="1"/>
    <col min="7" max="7" width="12.1428571428571" style="35" customWidth="1"/>
    <col min="8" max="8" width="12.8571428571429" style="35" customWidth="1"/>
    <col min="9" max="9" width="15.7142857142857" style="30" customWidth="1"/>
    <col min="10" max="10" width="15.7142857142857" style="43" customWidth="1"/>
    <col min="11" max="11" width="12.1428571428571" style="36" customWidth="1"/>
    <col min="12" max="13" width="15.7142857142857" style="36" customWidth="1"/>
    <col min="14" max="14" width="11.4285714285714" style="31" customWidth="1"/>
    <col min="15" max="15" width="11.4285714285714" style="43" hidden="1" customWidth="1"/>
    <col min="16" max="17" width="12.8571428571429" style="43" customWidth="1"/>
    <col min="18" max="18" width="11.4285714285714" style="43" customWidth="1"/>
    <col min="19" max="19" width="15.7142857142857" style="37" customWidth="1"/>
    <col min="20" max="20" width="12.1428571428571" style="38" customWidth="1"/>
    <col min="21" max="21" width="15.7142857142857" style="39" customWidth="1"/>
    <col min="22" max="22" width="15.7142857142857" style="39" hidden="1" customWidth="1"/>
    <col min="23" max="23" width="7.14285714285714" style="47" customWidth="1"/>
    <col min="24" max="24" width="16.4285714285714" style="281" customWidth="1"/>
    <col min="25" max="25" width="15.8571428571429" style="246" hidden="1" customWidth="1" outlineLevel="1"/>
    <col min="26" max="26" width="15.8571428571429" style="239" hidden="1" customWidth="1" outlineLevel="1"/>
    <col min="27" max="27" width="15.7142857142857" style="240" hidden="1" customWidth="1" outlineLevel="1"/>
    <col min="28" max="28" width="42.8571428571429" style="240" hidden="1" customWidth="1" outlineLevel="1"/>
    <col min="29" max="29" width="10.1428571428571" style="240" hidden="1" customWidth="1" outlineLevel="1"/>
    <col min="30" max="31" width="8.71428571428571" style="242" hidden="1" customWidth="1" outlineLevel="1"/>
    <col min="32" max="32" width="7" style="242" hidden="1" customWidth="1" outlineLevel="1"/>
    <col min="33" max="33" width="11.4285714285714" style="242" collapsed="1"/>
    <col min="34" max="16384" width="11.4285714285714" style="40"/>
  </cols>
  <sheetData>
    <row r="1" spans="1:29" ht="9" customHeight="1">
      <c r="A1" s="469"/>
      <c r="B1" s="469"/>
      <c r="C1" s="469"/>
      <c r="D1" s="469"/>
      <c r="E1" s="469"/>
      <c r="F1" s="469"/>
      <c r="G1" s="469"/>
      <c r="H1" s="469"/>
      <c r="I1" s="469"/>
      <c r="J1" s="469"/>
      <c r="K1" s="469"/>
      <c r="L1" s="469"/>
      <c r="M1" s="469"/>
      <c r="N1" s="469"/>
      <c r="O1" s="469"/>
      <c r="P1" s="469"/>
      <c r="Q1" s="469"/>
      <c r="R1" s="469"/>
      <c r="S1" s="469"/>
      <c r="T1" s="469"/>
      <c r="U1" s="469"/>
      <c r="V1" s="469"/>
      <c r="W1" s="469"/>
      <c r="X1" s="469"/>
      <c r="Y1" s="239"/>
      <c r="AC1" s="241"/>
    </row>
    <row r="2" spans="1:25" ht="15" customHeight="1">
      <c r="A2" s="470" t="s">
        <v>27</v>
      </c>
      <c r="B2" s="470"/>
      <c r="C2" s="470"/>
      <c r="D2" s="470"/>
      <c r="E2" s="470"/>
      <c r="F2" s="470"/>
      <c r="G2" s="470"/>
      <c r="H2" s="470"/>
      <c r="I2" s="470"/>
      <c r="J2" s="470"/>
      <c r="K2" s="470"/>
      <c r="L2" s="470"/>
      <c r="M2" s="470"/>
      <c r="N2" s="470"/>
      <c r="O2" s="470"/>
      <c r="P2" s="470"/>
      <c r="Q2" s="470"/>
      <c r="R2" s="470"/>
      <c r="S2" s="470"/>
      <c r="T2" s="470"/>
      <c r="U2" s="470"/>
      <c r="V2" s="470"/>
      <c r="W2" s="470"/>
      <c r="X2" s="470"/>
      <c r="Y2" s="239"/>
    </row>
    <row r="3" spans="1:25" ht="15" customHeight="1">
      <c r="A3" s="470"/>
      <c r="B3" s="470"/>
      <c r="C3" s="470"/>
      <c r="D3" s="470"/>
      <c r="E3" s="470"/>
      <c r="F3" s="470"/>
      <c r="G3" s="470"/>
      <c r="H3" s="470"/>
      <c r="I3" s="470"/>
      <c r="J3" s="470"/>
      <c r="K3" s="470"/>
      <c r="L3" s="470"/>
      <c r="M3" s="470"/>
      <c r="N3" s="470"/>
      <c r="O3" s="470"/>
      <c r="P3" s="470"/>
      <c r="Q3" s="470"/>
      <c r="R3" s="470"/>
      <c r="S3" s="470"/>
      <c r="T3" s="470"/>
      <c r="U3" s="470"/>
      <c r="V3" s="470"/>
      <c r="W3" s="470"/>
      <c r="X3" s="470"/>
      <c r="Y3" s="239"/>
    </row>
    <row r="4" spans="1:25" ht="15" customHeight="1" thickBot="1">
      <c r="A4" s="471"/>
      <c r="B4" s="471"/>
      <c r="C4" s="471"/>
      <c r="D4" s="471"/>
      <c r="E4" s="471"/>
      <c r="F4" s="471"/>
      <c r="G4" s="471"/>
      <c r="H4" s="471"/>
      <c r="I4" s="471"/>
      <c r="J4" s="471"/>
      <c r="K4" s="471"/>
      <c r="L4" s="471"/>
      <c r="M4" s="471"/>
      <c r="N4" s="471"/>
      <c r="O4" s="471"/>
      <c r="P4" s="471"/>
      <c r="Q4" s="471"/>
      <c r="R4" s="471"/>
      <c r="S4" s="471"/>
      <c r="T4" s="471"/>
      <c r="U4" s="471"/>
      <c r="V4" s="471"/>
      <c r="W4" s="471"/>
      <c r="X4" s="471"/>
      <c r="Y4" s="239"/>
    </row>
    <row r="5" spans="1:33" s="24" customFormat="1" ht="4.5" customHeight="1">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24" ht="14.25">
      <c r="A6" s="156" t="s">
        <v>45</v>
      </c>
      <c r="B6" s="157"/>
      <c r="C6" s="472" t="str">
        <f>IF('Allgemeine Daten'!E6="","Eingabe fehlt!",'Allgemeine Daten'!E6)</f>
        <v>Eingabe fehlt!</v>
      </c>
      <c r="D6" s="472"/>
      <c r="E6" s="472"/>
      <c r="F6" s="472"/>
      <c r="G6" s="472"/>
      <c r="H6" s="472"/>
      <c r="I6" s="472"/>
      <c r="J6" s="472"/>
      <c r="K6" s="472"/>
      <c r="L6" s="472"/>
      <c r="M6" s="472"/>
      <c r="N6" s="472"/>
      <c r="O6" s="158"/>
      <c r="P6" s="158"/>
      <c r="Q6" s="158"/>
      <c r="R6" s="158"/>
      <c r="S6" s="159"/>
      <c r="T6" s="160"/>
      <c r="U6" s="161"/>
      <c r="V6" s="162"/>
      <c r="W6" s="163" t="s">
        <v>0</v>
      </c>
      <c r="X6" s="164" t="str">
        <f>IF('Allgemeine Daten'!U6="","Eingabe fehlt!",'Allgemeine Daten'!U6)</f>
        <v>Eingabe fehlt!</v>
      </c>
    </row>
    <row r="7" spans="1:29" ht="15.75" customHeight="1">
      <c r="A7" s="156" t="s">
        <v>47</v>
      </c>
      <c r="B7" s="165"/>
      <c r="C7" s="472" t="str">
        <f>IF('Allgemeine Daten'!E7="","Eingabe fehlt!",'Allgemeine Daten'!E7)</f>
        <v>Eingabe fehlt!</v>
      </c>
      <c r="D7" s="472"/>
      <c r="E7" s="472"/>
      <c r="F7" s="472"/>
      <c r="G7" s="472"/>
      <c r="H7" s="472"/>
      <c r="I7" s="472"/>
      <c r="J7" s="472"/>
      <c r="K7" s="472"/>
      <c r="L7" s="172"/>
      <c r="M7" s="158"/>
      <c r="N7" s="158"/>
      <c r="O7" s="158"/>
      <c r="P7" s="158"/>
      <c r="Q7" s="158"/>
      <c r="R7" s="158"/>
      <c r="S7" s="159"/>
      <c r="T7" s="166"/>
      <c r="U7" s="167"/>
      <c r="V7" s="167"/>
      <c r="W7" s="168" t="s">
        <v>14</v>
      </c>
      <c r="X7" s="169" t="str">
        <f>IF('Allgemeine Daten'!U10="","Eingabe fehlt!",'Allgemeine Daten'!U10)</f>
        <v>Eingabe fehlt!</v>
      </c>
      <c r="AC7" s="247"/>
    </row>
    <row r="8" spans="1:24" ht="14.25">
      <c r="A8" s="156" t="s">
        <v>16</v>
      </c>
      <c r="B8" s="170"/>
      <c r="C8" s="170"/>
      <c r="D8" s="171" t="str">
        <f>IF('Allgemeine Daten'!E10="","Eingabe fehlt!",'Allgemeine Daten'!E10)</f>
        <v>Eingabe fehlt!</v>
      </c>
      <c r="E8" s="157"/>
      <c r="F8" s="172"/>
      <c r="H8" s="173" t="s">
        <v>112</v>
      </c>
      <c r="I8" s="174" t="str">
        <f>IF('Allgemeine Daten'!U14="","Eingabe fehlt!",'Allgemeine Daten'!U14)</f>
        <v>Ja</v>
      </c>
      <c r="J8" s="175" t="s">
        <v>49</v>
      </c>
      <c r="K8" s="176">
        <f>'Allgemeine Daten'!E11</f>
        <v>44197</v>
      </c>
      <c r="L8" s="175" t="s">
        <v>28</v>
      </c>
      <c r="M8" s="177">
        <f>'Allgemeine Daten'!G11</f>
        <v>45291</v>
      </c>
      <c r="N8" s="177">
        <f>EOMONTH(M8,3)</f>
        <v>45382</v>
      </c>
      <c r="O8" s="178"/>
      <c r="P8" s="179"/>
      <c r="Q8" s="179"/>
      <c r="R8" s="179"/>
      <c r="S8" s="158"/>
      <c r="T8" s="163"/>
      <c r="U8" s="163"/>
      <c r="V8" s="163"/>
      <c r="W8" s="163" t="s">
        <v>10</v>
      </c>
      <c r="X8" s="180" t="str">
        <f>IF('Allgemeine Daten'!E13&lt;&gt;"",IF(ISNUMBER(SEARCH("End*",'Allgemeine Daten'!E13)),'Allgemeine Daten'!E13,"Zwischenabr."),"Eingabe fehlt!")</f>
        <v>Zwischenabr.</v>
      </c>
    </row>
    <row r="9" spans="1:24" ht="15" thickBot="1">
      <c r="A9" s="181" t="s">
        <v>54</v>
      </c>
      <c r="B9" s="182"/>
      <c r="C9" s="473" t="str">
        <f>'Allgemeine Daten'!E8</f>
        <v>09_FO_77_Belegverzeichnis_EFRE_2014-2020_Thermische Sanierung</v>
      </c>
      <c r="D9" s="473"/>
      <c r="E9" s="473"/>
      <c r="F9" s="473"/>
      <c r="G9" s="473"/>
      <c r="H9" s="390"/>
      <c r="I9" s="183"/>
      <c r="J9" s="183"/>
      <c r="K9" s="183"/>
      <c r="L9" s="183"/>
      <c r="M9" s="184"/>
      <c r="N9" s="184"/>
      <c r="O9" s="184"/>
      <c r="P9" s="184"/>
      <c r="Q9" s="184"/>
      <c r="R9" s="185" t="str">
        <f>CONCATENATE('Allgemeine Daten'!$T$7,"/",'Allgemeine Daten'!$T$8)</f>
        <v>Revision:/VKS-Version:</v>
      </c>
      <c r="S9" s="184"/>
      <c r="T9" s="360" t="str">
        <f>CONCATENATE('Allgemeine Daten'!$U$7," / ",'Allgemeine Daten'!$U$8)</f>
        <v>001/05.2021 / 1</v>
      </c>
      <c r="U9" s="186"/>
      <c r="V9" s="185"/>
      <c r="W9" s="185" t="str">
        <f>'Allgemeine Daten'!$P$8</f>
        <v>gültig ab:</v>
      </c>
      <c r="X9" s="187" t="str">
        <f>'Allgemeine Daten'!$O$8</f>
        <v>20.05.2021</v>
      </c>
    </row>
    <row r="10" spans="1:33" s="26" customFormat="1" ht="4.5" customHeight="1">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c r="A11" s="362" t="s">
        <v>7</v>
      </c>
      <c r="B11" s="363"/>
      <c r="C11" s="361" t="str">
        <f>MID(CELL("filename",$AC$1),FIND("]",CELL("filename",$AC$1))+1,31)</f>
        <v>Kostenart 6</v>
      </c>
      <c r="D11" s="364" t="str">
        <f>IF(ISNUMBER(SEARCH("Kostena*",C11)),"&lt;== Umbenennen über Namen des Tabellenblatts erforderlich!!","")</f>
        <v>&lt;== Umbenennen über Namen des Tabellenblatts erforderlich!!</v>
      </c>
      <c r="E11" s="364"/>
      <c r="F11" s="364"/>
      <c r="G11" s="364"/>
      <c r="H11" s="364"/>
      <c r="I11" s="365"/>
      <c r="J11" s="365"/>
      <c r="K11" s="363"/>
      <c r="O11" s="367"/>
      <c r="P11" s="366" t="s">
        <v>113</v>
      </c>
      <c r="Q11" s="468" t="str">
        <f>IF('Allgemeine Daten'!E12="","Eingabe fehlt!",'Allgemeine Daten'!E12)</f>
        <v>Eingabe fehlt!</v>
      </c>
      <c r="R11" s="468"/>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c r="A12" s="438" t="str">
        <f>IF(AND(X6&lt;&gt;"",LEN(X6)&lt;X10),"Eintrag auf Reiter der ersten Kostenart unvollständig!",IF(ISNUMBER(SEARCH("kos*",X6)),"Eingabe auf Reiter der ersten Kostenart fehlt noch!",""))</f>
        <v/>
      </c>
      <c r="B12" s="438"/>
      <c r="C12" s="438"/>
      <c r="D12" s="205"/>
      <c r="E12" s="205"/>
      <c r="F12" s="205"/>
      <c r="G12" s="206"/>
      <c r="H12" s="206"/>
      <c r="I12" s="207"/>
      <c r="J12" s="207"/>
      <c r="K12" s="208"/>
      <c r="L12" s="208"/>
      <c r="M12" s="208"/>
      <c r="N12" s="207"/>
      <c r="O12" s="207"/>
      <c r="P12" s="207"/>
      <c r="Q12" s="207"/>
      <c r="R12" s="207"/>
      <c r="S12" s="209"/>
      <c r="T12" s="439"/>
      <c r="U12" s="439"/>
      <c r="V12" s="439"/>
      <c r="W12" s="439"/>
      <c r="X12" s="439"/>
      <c r="Y12" s="251"/>
      <c r="Z12" s="251"/>
      <c r="AA12" s="252"/>
      <c r="AB12" s="252"/>
      <c r="AC12" s="252"/>
      <c r="AD12" s="252"/>
      <c r="AE12" s="252"/>
      <c r="AF12" s="252"/>
      <c r="AG12" s="252"/>
    </row>
    <row r="13" spans="1:33" s="45" customFormat="1" ht="21.75" customHeight="1" thickBot="1">
      <c r="A13" s="71" t="s">
        <v>58</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59</v>
      </c>
      <c r="Y13" s="253"/>
      <c r="Z13" s="253"/>
      <c r="AA13" s="254"/>
      <c r="AB13" s="254"/>
      <c r="AC13" s="254"/>
      <c r="AD13" s="254"/>
      <c r="AE13" s="254"/>
      <c r="AF13" s="254"/>
      <c r="AG13" s="254"/>
    </row>
    <row r="14" spans="1:33" s="19" customFormat="1" ht="45" customHeight="1">
      <c r="A14" s="440" t="s">
        <v>70</v>
      </c>
      <c r="B14" s="442" t="s">
        <v>71</v>
      </c>
      <c r="C14" s="444" t="s">
        <v>1</v>
      </c>
      <c r="D14" s="446" t="s">
        <v>73</v>
      </c>
      <c r="E14" s="448" t="s">
        <v>78</v>
      </c>
      <c r="F14" s="450" t="s">
        <v>86</v>
      </c>
      <c r="G14" s="452" t="s">
        <v>87</v>
      </c>
      <c r="H14" s="453"/>
      <c r="I14" s="440" t="s">
        <v>75</v>
      </c>
      <c r="J14" s="456"/>
      <c r="K14" s="457"/>
      <c r="L14" s="457"/>
      <c r="M14" s="457"/>
      <c r="N14" s="458"/>
      <c r="O14" s="459" t="s">
        <v>48</v>
      </c>
      <c r="P14" s="461" t="str">
        <f>IF('Allgemeine Daten'!U14="Ja","Buchhalterische Angaben zum Wirtschaftsgut","Angaben hierzu nicht erforderlich da kein Investitionsprojekt!")</f>
        <v>Buchhalterische Angaben zum Wirtschaftsgut</v>
      </c>
      <c r="Q14" s="462"/>
      <c r="R14" s="463"/>
      <c r="S14" s="464" t="s">
        <v>74</v>
      </c>
      <c r="T14" s="465"/>
      <c r="U14" s="465"/>
      <c r="V14" s="316"/>
      <c r="W14" s="466" t="s">
        <v>39</v>
      </c>
      <c r="X14" s="282" t="s">
        <v>79</v>
      </c>
      <c r="Y14" s="430" t="s">
        <v>66</v>
      </c>
      <c r="Z14" s="431"/>
      <c r="AA14" s="432"/>
      <c r="AB14" s="433"/>
      <c r="AC14" s="255"/>
      <c r="AD14" s="256"/>
      <c r="AE14" s="256"/>
      <c r="AF14" s="256"/>
      <c r="AG14" s="256"/>
    </row>
    <row r="15" spans="1:33" s="19" customFormat="1" ht="60" customHeight="1" thickBot="1">
      <c r="A15" s="441"/>
      <c r="B15" s="443"/>
      <c r="C15" s="445"/>
      <c r="D15" s="447"/>
      <c r="E15" s="449"/>
      <c r="F15" s="451"/>
      <c r="G15" s="454"/>
      <c r="H15" s="455"/>
      <c r="I15" s="310" t="s">
        <v>92</v>
      </c>
      <c r="J15" s="311" t="s">
        <v>88</v>
      </c>
      <c r="K15" s="312" t="s">
        <v>89</v>
      </c>
      <c r="L15" s="313" t="s">
        <v>97</v>
      </c>
      <c r="M15" s="313" t="s">
        <v>96</v>
      </c>
      <c r="N15" s="314" t="s">
        <v>72</v>
      </c>
      <c r="O15" s="460"/>
      <c r="P15" s="385" t="s">
        <v>109</v>
      </c>
      <c r="Q15" s="386" t="s">
        <v>110</v>
      </c>
      <c r="R15" s="387" t="s">
        <v>108</v>
      </c>
      <c r="S15" s="315" t="s">
        <v>90</v>
      </c>
      <c r="T15" s="313" t="s">
        <v>93</v>
      </c>
      <c r="U15" s="313" t="s">
        <v>91</v>
      </c>
      <c r="V15" s="48"/>
      <c r="W15" s="467"/>
      <c r="X15" s="283" t="s">
        <v>95</v>
      </c>
      <c r="Y15" s="257" t="s">
        <v>67</v>
      </c>
      <c r="Z15" s="258" t="s">
        <v>68</v>
      </c>
      <c r="AA15" s="259" t="s">
        <v>69</v>
      </c>
      <c r="AB15" s="260" t="s">
        <v>43</v>
      </c>
      <c r="AC15" s="261">
        <f>SUBTOTAL(9,AC18:AC567)</f>
        <v>0</v>
      </c>
      <c r="AD15" s="261">
        <f t="shared" si="0" ref="AD15:AF15">SUBTOTAL(9,AD18:AD567)</f>
        <v>0</v>
      </c>
      <c r="AE15" s="261">
        <f t="shared" si="0"/>
        <v>0</v>
      </c>
      <c r="AF15" s="261">
        <f t="shared" si="0"/>
        <v>0</v>
      </c>
      <c r="AG15" s="256"/>
    </row>
    <row r="16" spans="1:33" s="19" customFormat="1" ht="24" customHeight="1">
      <c r="A16" s="434" t="s">
        <v>63</v>
      </c>
      <c r="B16" s="436" t="s">
        <v>65</v>
      </c>
      <c r="C16" s="437"/>
      <c r="D16" s="437"/>
      <c r="E16" s="318" t="s">
        <v>29</v>
      </c>
      <c r="F16" s="211" t="s">
        <v>6</v>
      </c>
      <c r="G16" s="354" t="s">
        <v>3</v>
      </c>
      <c r="H16" s="355" t="s">
        <v>4</v>
      </c>
      <c r="I16" s="210" t="s">
        <v>30</v>
      </c>
      <c r="J16" s="212" t="s">
        <v>30</v>
      </c>
      <c r="K16" s="213" t="s">
        <v>6</v>
      </c>
      <c r="L16" s="324">
        <f>SUBTOTAL(9,L18:L567)</f>
        <v>0</v>
      </c>
      <c r="M16" s="324">
        <f>SUBTOTAL(9,M18:M567)</f>
        <v>0</v>
      </c>
      <c r="N16" s="214" t="s">
        <v>64</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50</v>
      </c>
      <c r="AD16" s="262" t="s">
        <v>51</v>
      </c>
      <c r="AE16" s="262" t="s">
        <v>80</v>
      </c>
      <c r="AF16" s="262" t="s">
        <v>81</v>
      </c>
      <c r="AG16" s="256"/>
    </row>
    <row r="17" spans="1:33" s="20" customFormat="1" ht="20.1" customHeight="1" thickBot="1">
      <c r="A17" s="435"/>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82</v>
      </c>
      <c r="AD17" s="264" t="s">
        <v>83</v>
      </c>
      <c r="AE17" s="264" t="s">
        <v>84</v>
      </c>
      <c r="AF17" s="264" t="s">
        <v>85</v>
      </c>
      <c r="AG17" s="263"/>
    </row>
    <row r="18" spans="1:33" s="353" customFormat="1" ht="16.5" customHeight="1" thickTop="1">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IF(AND($M18&lt;&gt;"",IFERROR(ABS($M18)&gt;ABS($L18),0)),1,0)</f>
        <v>0</v>
      </c>
      <c r="AD18" s="255">
        <f>IF($L18&lt;&gt;"",IF(AND($U18&lt;&gt;"",OR(AND(IFERROR(ABS($U18)&lt;&gt;ABS($L18),0),$N18=""),AND(ISNONTEXT($N18),IFERROR(ABS($U18)&gt;ABS($L18),0)),ISTEXT(U18))),1,0),0)</f>
        <v>0</v>
      </c>
      <c r="AE18" s="255">
        <f>IF(AND($X18&lt;&gt;0,$U18&lt;&gt;"",IFERROR(ABS($X18)&gt;ABS($U18),0)),1,0)</f>
        <v>0</v>
      </c>
      <c r="AF18" s="255">
        <f>IF(AND($X18&lt;&gt;0,$U18&lt;&gt;"",$M18&lt;&gt;"",OR(ISNUMBER($N18),$N18=""),ABS($X18)&gt;IFERROR(ABS($M18),0)),1,0)</f>
        <v>0</v>
      </c>
      <c r="AG18" s="352"/>
    </row>
    <row r="19" spans="1:34" s="21" customFormat="1" ht="16.5" customHeight="1">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ref="AC19:AC82">IF(AND($M19&lt;&gt;"",IFERROR(ABS($M19)&gt;ABS($L19),0)),1,0)</f>
        <v>0</v>
      </c>
      <c r="AD19" s="255">
        <f t="shared" si="2" ref="AD19:AD82">IF($L19&lt;&gt;"",IF(AND($U19&lt;&gt;"",OR(AND(IFERROR(ABS($U19)&lt;&gt;ABS($L19),0),$N19=""),AND(ISNONTEXT($N19),IFERROR(ABS($U19)&gt;ABS($L19),0)),ISTEXT(U19))),1,0),0)</f>
        <v>0</v>
      </c>
      <c r="AE19" s="255">
        <f t="shared" si="3" ref="AE19:AE82">IF(AND($X19&lt;&gt;0,$U19&lt;&gt;"",IFERROR(ABS($X19)&gt;ABS($U19),0)),1,0)</f>
        <v>0</v>
      </c>
      <c r="AF19" s="255">
        <f t="shared" si="4" ref="AF19:AF82">IF(AND($X19&lt;&gt;0,$U19&lt;&gt;"",$M19&lt;&gt;"",OR(ISNUMBER($N19),$N19=""),ABS($X19)&gt;IFERROR(ABS($M19),0)),1,0)</f>
        <v>0</v>
      </c>
      <c r="AG19" s="352"/>
      <c r="AH19" s="353"/>
    </row>
    <row r="20" spans="1:34" s="21" customFormat="1" ht="16.5" customHeight="1">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si="5" ref="AA20:AA83">IFERROR(X20+Y20,0)</f>
        <v>0</v>
      </c>
      <c r="AB20" s="270"/>
      <c r="AC20" s="255">
        <f t="shared" si="1"/>
        <v>0</v>
      </c>
      <c r="AD20" s="255">
        <f t="shared" si="2"/>
        <v>0</v>
      </c>
      <c r="AE20" s="255">
        <f t="shared" si="3"/>
        <v>0</v>
      </c>
      <c r="AF20" s="255">
        <f t="shared" si="4"/>
        <v>0</v>
      </c>
      <c r="AG20" s="352"/>
      <c r="AH20" s="353"/>
    </row>
    <row r="21" spans="1:34" s="21" customFormat="1" ht="16.5" customHeight="1">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352"/>
      <c r="AH21" s="353"/>
    </row>
    <row r="22" spans="1:34" s="21" customFormat="1" ht="16.5" customHeight="1">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352"/>
      <c r="AH22" s="353"/>
    </row>
    <row r="23" spans="1:34" s="21" customFormat="1" ht="16.5" customHeight="1">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352"/>
      <c r="AH23" s="353"/>
    </row>
    <row r="24" spans="1:34" s="21" customFormat="1" ht="16.5" customHeight="1">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352"/>
      <c r="AH24" s="353"/>
    </row>
    <row r="25" spans="1:34" s="21" customFormat="1" ht="16.5" customHeight="1">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352"/>
      <c r="AH25" s="353"/>
    </row>
    <row r="26" spans="1:33" s="21" customFormat="1" ht="16.5" customHeight="1">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352"/>
    </row>
    <row r="27" spans="1:33" s="21" customFormat="1" ht="16.5" customHeight="1">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si="1"/>
        <v>0</v>
      </c>
      <c r="AD82" s="255">
        <f t="shared" si="2"/>
        <v>0</v>
      </c>
      <c r="AE82" s="255">
        <f t="shared" si="3"/>
        <v>0</v>
      </c>
      <c r="AF82" s="255">
        <f t="shared" si="4"/>
        <v>0</v>
      </c>
      <c r="AG82" s="271"/>
    </row>
    <row r="83" spans="1:33" s="21" customFormat="1" ht="16.5" customHeight="1">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ref="AC83:AC146">IF(AND($M83&lt;&gt;"",IFERROR(ABS($M83)&gt;ABS($L83),0)),1,0)</f>
        <v>0</v>
      </c>
      <c r="AD83" s="255">
        <f t="shared" si="7" ref="AD83:AD146">IF($L83&lt;&gt;"",IF(AND($U83&lt;&gt;"",OR(AND(IFERROR(ABS($U83)&lt;&gt;ABS($L83),0),$N83=""),AND(ISNONTEXT($N83),IFERROR(ABS($U83)&gt;ABS($L83),0)),ISTEXT(U83))),1,0),0)</f>
        <v>0</v>
      </c>
      <c r="AE83" s="255">
        <f t="shared" si="8" ref="AE83:AE146">IF(AND($X83&lt;&gt;0,$U83&lt;&gt;"",IFERROR(ABS($X83)&gt;ABS($U83),0)),1,0)</f>
        <v>0</v>
      </c>
      <c r="AF83" s="255">
        <f t="shared" si="9" ref="AF83:AF146">IF(AND($X83&lt;&gt;0,$U83&lt;&gt;"",$M83&lt;&gt;"",OR(ISNUMBER($N83),$N83=""),ABS($X83)&gt;IFERROR(ABS($M83),0)),1,0)</f>
        <v>0</v>
      </c>
      <c r="AG83" s="271"/>
    </row>
    <row r="84" spans="1:33" s="21" customFormat="1" ht="16.5" customHeight="1">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si="10" ref="AA84:AA147">IFERROR(X84+Y84,0)</f>
        <v>0</v>
      </c>
      <c r="AB84" s="270"/>
      <c r="AC84" s="255">
        <f t="shared" si="6"/>
        <v>0</v>
      </c>
      <c r="AD84" s="255">
        <f t="shared" si="7"/>
        <v>0</v>
      </c>
      <c r="AE84" s="255">
        <f t="shared" si="8"/>
        <v>0</v>
      </c>
      <c r="AF84" s="255">
        <f t="shared" si="9"/>
        <v>0</v>
      </c>
      <c r="AG84" s="271"/>
    </row>
    <row r="85" spans="1:33" s="21" customFormat="1" ht="16.5" customHeight="1">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si="6"/>
        <v>0</v>
      </c>
      <c r="AD146" s="255">
        <f t="shared" si="7"/>
        <v>0</v>
      </c>
      <c r="AE146" s="255">
        <f t="shared" si="8"/>
        <v>0</v>
      </c>
      <c r="AF146" s="255">
        <f t="shared" si="9"/>
        <v>0</v>
      </c>
      <c r="AG146" s="271"/>
    </row>
    <row r="147" spans="1:33" s="21" customFormat="1" ht="16.5" customHeight="1">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ref="AC147:AC210">IF(AND($M147&lt;&gt;"",IFERROR(ABS($M147)&gt;ABS($L147),0)),1,0)</f>
        <v>0</v>
      </c>
      <c r="AD147" s="255">
        <f t="shared" si="12" ref="AD147:AD210">IF($L147&lt;&gt;"",IF(AND($U147&lt;&gt;"",OR(AND(IFERROR(ABS($U147)&lt;&gt;ABS($L147),0),$N147=""),AND(ISNONTEXT($N147),IFERROR(ABS($U147)&gt;ABS($L147),0)),ISTEXT(U147))),1,0),0)</f>
        <v>0</v>
      </c>
      <c r="AE147" s="255">
        <f t="shared" si="13" ref="AE147:AE210">IF(AND($X147&lt;&gt;0,$U147&lt;&gt;"",IFERROR(ABS($X147)&gt;ABS($U147),0)),1,0)</f>
        <v>0</v>
      </c>
      <c r="AF147" s="255">
        <f t="shared" si="14" ref="AF147:AF210">IF(AND($X147&lt;&gt;0,$U147&lt;&gt;"",$M147&lt;&gt;"",OR(ISNUMBER($N147),$N147=""),ABS($X147)&gt;IFERROR(ABS($M147),0)),1,0)</f>
        <v>0</v>
      </c>
      <c r="AG147" s="271"/>
    </row>
    <row r="148" spans="1:33" s="21" customFormat="1" ht="16.5" customHeight="1">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si="15" ref="AA148:AA211">IFERROR(X148+Y148,0)</f>
        <v>0</v>
      </c>
      <c r="AB148" s="270"/>
      <c r="AC148" s="255">
        <f t="shared" si="11"/>
        <v>0</v>
      </c>
      <c r="AD148" s="255">
        <f t="shared" si="12"/>
        <v>0</v>
      </c>
      <c r="AE148" s="255">
        <f t="shared" si="13"/>
        <v>0</v>
      </c>
      <c r="AF148" s="255">
        <f t="shared" si="14"/>
        <v>0</v>
      </c>
      <c r="AG148" s="271"/>
    </row>
    <row r="149" spans="1:33" s="21" customFormat="1" ht="16.5" customHeight="1">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si="11"/>
        <v>0</v>
      </c>
      <c r="AD210" s="255">
        <f t="shared" si="12"/>
        <v>0</v>
      </c>
      <c r="AE210" s="255">
        <f t="shared" si="13"/>
        <v>0</v>
      </c>
      <c r="AF210" s="255">
        <f t="shared" si="14"/>
        <v>0</v>
      </c>
      <c r="AG210" s="271"/>
    </row>
    <row r="211" spans="1:33" s="21" customFormat="1" ht="16.5" customHeight="1">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ref="AC211:AC274">IF(AND($M211&lt;&gt;"",IFERROR(ABS($M211)&gt;ABS($L211),0)),1,0)</f>
        <v>0</v>
      </c>
      <c r="AD211" s="255">
        <f t="shared" si="17" ref="AD211:AD274">IF($L211&lt;&gt;"",IF(AND($U211&lt;&gt;"",OR(AND(IFERROR(ABS($U211)&lt;&gt;ABS($L211),0),$N211=""),AND(ISNONTEXT($N211),IFERROR(ABS($U211)&gt;ABS($L211),0)),ISTEXT(U211))),1,0),0)</f>
        <v>0</v>
      </c>
      <c r="AE211" s="255">
        <f t="shared" si="18" ref="AE211:AE274">IF(AND($X211&lt;&gt;0,$U211&lt;&gt;"",IFERROR(ABS($X211)&gt;ABS($U211),0)),1,0)</f>
        <v>0</v>
      </c>
      <c r="AF211" s="255">
        <f t="shared" si="19" ref="AF211:AF274">IF(AND($X211&lt;&gt;0,$U211&lt;&gt;"",$M211&lt;&gt;"",OR(ISNUMBER($N211),$N211=""),ABS($X211)&gt;IFERROR(ABS($M211),0)),1,0)</f>
        <v>0</v>
      </c>
      <c r="AG211" s="271"/>
    </row>
    <row r="212" spans="1:33" s="21" customFormat="1" ht="16.5" customHeight="1">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si="20" ref="AA212:AA275">IFERROR(X212+Y212,0)</f>
        <v>0</v>
      </c>
      <c r="AB212" s="270"/>
      <c r="AC212" s="255">
        <f t="shared" si="16"/>
        <v>0</v>
      </c>
      <c r="AD212" s="255">
        <f t="shared" si="17"/>
        <v>0</v>
      </c>
      <c r="AE212" s="255">
        <f t="shared" si="18"/>
        <v>0</v>
      </c>
      <c r="AF212" s="255">
        <f t="shared" si="19"/>
        <v>0</v>
      </c>
      <c r="AG212" s="271"/>
    </row>
    <row r="213" spans="1:33" s="21" customFormat="1" ht="16.5" customHeight="1">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si="16"/>
        <v>0</v>
      </c>
      <c r="AD274" s="255">
        <f t="shared" si="17"/>
        <v>0</v>
      </c>
      <c r="AE274" s="255">
        <f t="shared" si="18"/>
        <v>0</v>
      </c>
      <c r="AF274" s="255">
        <f t="shared" si="19"/>
        <v>0</v>
      </c>
      <c r="AG274" s="271"/>
    </row>
    <row r="275" spans="1:33" s="21" customFormat="1" ht="16.5" customHeight="1">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ref="AC275:AC338">IF(AND($M275&lt;&gt;"",IFERROR(ABS($M275)&gt;ABS($L275),0)),1,0)</f>
        <v>0</v>
      </c>
      <c r="AD275" s="255">
        <f t="shared" si="22" ref="AD275:AD338">IF($L275&lt;&gt;"",IF(AND($U275&lt;&gt;"",OR(AND(IFERROR(ABS($U275)&lt;&gt;ABS($L275),0),$N275=""),AND(ISNONTEXT($N275),IFERROR(ABS($U275)&gt;ABS($L275),0)),ISTEXT(U275))),1,0),0)</f>
        <v>0</v>
      </c>
      <c r="AE275" s="255">
        <f t="shared" si="23" ref="AE275:AE338">IF(AND($X275&lt;&gt;0,$U275&lt;&gt;"",IFERROR(ABS($X275)&gt;ABS($U275),0)),1,0)</f>
        <v>0</v>
      </c>
      <c r="AF275" s="255">
        <f t="shared" si="24" ref="AF275:AF338">IF(AND($X275&lt;&gt;0,$U275&lt;&gt;"",$M275&lt;&gt;"",OR(ISNUMBER($N275),$N275=""),ABS($X275)&gt;IFERROR(ABS($M275),0)),1,0)</f>
        <v>0</v>
      </c>
      <c r="AG275" s="271"/>
    </row>
    <row r="276" spans="1:33" s="21" customFormat="1" ht="16.5" customHeight="1">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si="25" ref="AA276:AA339">IFERROR(X276+Y276,0)</f>
        <v>0</v>
      </c>
      <c r="AB276" s="270"/>
      <c r="AC276" s="255">
        <f t="shared" si="21"/>
        <v>0</v>
      </c>
      <c r="AD276" s="255">
        <f t="shared" si="22"/>
        <v>0</v>
      </c>
      <c r="AE276" s="255">
        <f t="shared" si="23"/>
        <v>0</v>
      </c>
      <c r="AF276" s="255">
        <f t="shared" si="24"/>
        <v>0</v>
      </c>
      <c r="AG276" s="271"/>
    </row>
    <row r="277" spans="1:33" s="21" customFormat="1" ht="16.5" customHeight="1">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si="21"/>
        <v>0</v>
      </c>
      <c r="AD338" s="255">
        <f t="shared" si="22"/>
        <v>0</v>
      </c>
      <c r="AE338" s="255">
        <f t="shared" si="23"/>
        <v>0</v>
      </c>
      <c r="AF338" s="255">
        <f t="shared" si="24"/>
        <v>0</v>
      </c>
      <c r="AG338" s="271"/>
    </row>
    <row r="339" spans="1:33" s="21" customFormat="1" ht="16.5" customHeight="1">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ref="AC339:AC402">IF(AND($M339&lt;&gt;"",IFERROR(ABS($M339)&gt;ABS($L339),0)),1,0)</f>
        <v>0</v>
      </c>
      <c r="AD339" s="255">
        <f t="shared" si="27" ref="AD339:AD402">IF($L339&lt;&gt;"",IF(AND($U339&lt;&gt;"",OR(AND(IFERROR(ABS($U339)&lt;&gt;ABS($L339),0),$N339=""),AND(ISNONTEXT($N339),IFERROR(ABS($U339)&gt;ABS($L339),0)),ISTEXT(U339))),1,0),0)</f>
        <v>0</v>
      </c>
      <c r="AE339" s="255">
        <f t="shared" si="28" ref="AE339:AE402">IF(AND($X339&lt;&gt;0,$U339&lt;&gt;"",IFERROR(ABS($X339)&gt;ABS($U339),0)),1,0)</f>
        <v>0</v>
      </c>
      <c r="AF339" s="255">
        <f t="shared" si="29" ref="AF339:AF402">IF(AND($X339&lt;&gt;0,$U339&lt;&gt;"",$M339&lt;&gt;"",OR(ISNUMBER($N339),$N339=""),ABS($X339)&gt;IFERROR(ABS($M339),0)),1,0)</f>
        <v>0</v>
      </c>
      <c r="AG339" s="271"/>
    </row>
    <row r="340" spans="1:33" s="21" customFormat="1" ht="16.5" customHeight="1">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si="30" ref="AA340:AA403">IFERROR(X340+Y340,0)</f>
        <v>0</v>
      </c>
      <c r="AB340" s="270"/>
      <c r="AC340" s="255">
        <f t="shared" si="26"/>
        <v>0</v>
      </c>
      <c r="AD340" s="255">
        <f t="shared" si="27"/>
        <v>0</v>
      </c>
      <c r="AE340" s="255">
        <f t="shared" si="28"/>
        <v>0</v>
      </c>
      <c r="AF340" s="255">
        <f t="shared" si="29"/>
        <v>0</v>
      </c>
      <c r="AG340" s="271"/>
    </row>
    <row r="341" spans="1:33" s="21" customFormat="1" ht="16.5" customHeight="1">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si="26"/>
        <v>0</v>
      </c>
      <c r="AD402" s="255">
        <f t="shared" si="27"/>
        <v>0</v>
      </c>
      <c r="AE402" s="255">
        <f t="shared" si="28"/>
        <v>0</v>
      </c>
      <c r="AF402" s="255">
        <f t="shared" si="29"/>
        <v>0</v>
      </c>
      <c r="AG402" s="271"/>
    </row>
    <row r="403" spans="1:33" s="21" customFormat="1" ht="16.5" customHeight="1">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ref="AC403:AC466">IF(AND($M403&lt;&gt;"",IFERROR(ABS($M403)&gt;ABS($L403),0)),1,0)</f>
        <v>0</v>
      </c>
      <c r="AD403" s="255">
        <f t="shared" si="32" ref="AD403:AD466">IF($L403&lt;&gt;"",IF(AND($U403&lt;&gt;"",OR(AND(IFERROR(ABS($U403)&lt;&gt;ABS($L403),0),$N403=""),AND(ISNONTEXT($N403),IFERROR(ABS($U403)&gt;ABS($L403),0)),ISTEXT(U403))),1,0),0)</f>
        <v>0</v>
      </c>
      <c r="AE403" s="255">
        <f t="shared" si="33" ref="AE403:AE466">IF(AND($X403&lt;&gt;0,$U403&lt;&gt;"",IFERROR(ABS($X403)&gt;ABS($U403),0)),1,0)</f>
        <v>0</v>
      </c>
      <c r="AF403" s="255">
        <f t="shared" si="34" ref="AF403:AF466">IF(AND($X403&lt;&gt;0,$U403&lt;&gt;"",$M403&lt;&gt;"",OR(ISNUMBER($N403),$N403=""),ABS($X403)&gt;IFERROR(ABS($M403),0)),1,0)</f>
        <v>0</v>
      </c>
      <c r="AG403" s="271"/>
    </row>
    <row r="404" spans="1:33" s="21" customFormat="1" ht="16.5" customHeight="1">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si="35" ref="AA404:AA467">IFERROR(X404+Y404,0)</f>
        <v>0</v>
      </c>
      <c r="AB404" s="270"/>
      <c r="AC404" s="255">
        <f t="shared" si="31"/>
        <v>0</v>
      </c>
      <c r="AD404" s="255">
        <f t="shared" si="32"/>
        <v>0</v>
      </c>
      <c r="AE404" s="255">
        <f t="shared" si="33"/>
        <v>0</v>
      </c>
      <c r="AF404" s="255">
        <f t="shared" si="34"/>
        <v>0</v>
      </c>
      <c r="AG404" s="271"/>
    </row>
    <row r="405" spans="1:33" s="21" customFormat="1" ht="16.5" customHeight="1">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si="31"/>
        <v>0</v>
      </c>
      <c r="AD466" s="255">
        <f t="shared" si="32"/>
        <v>0</v>
      </c>
      <c r="AE466" s="255">
        <f t="shared" si="33"/>
        <v>0</v>
      </c>
      <c r="AF466" s="255">
        <f t="shared" si="34"/>
        <v>0</v>
      </c>
      <c r="AG466" s="271"/>
    </row>
    <row r="467" spans="1:33" s="21" customFormat="1" ht="16.5" customHeight="1">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ref="AC467:AC530">IF(AND($M467&lt;&gt;"",IFERROR(ABS($M467)&gt;ABS($L467),0)),1,0)</f>
        <v>0</v>
      </c>
      <c r="AD467" s="255">
        <f t="shared" si="37" ref="AD467:AD530">IF($L467&lt;&gt;"",IF(AND($U467&lt;&gt;"",OR(AND(IFERROR(ABS($U467)&lt;&gt;ABS($L467),0),$N467=""),AND(ISNONTEXT($N467),IFERROR(ABS($U467)&gt;ABS($L467),0)),ISTEXT(U467))),1,0),0)</f>
        <v>0</v>
      </c>
      <c r="AE467" s="255">
        <f t="shared" si="38" ref="AE467:AE530">IF(AND($X467&lt;&gt;0,$U467&lt;&gt;"",IFERROR(ABS($X467)&gt;ABS($U467),0)),1,0)</f>
        <v>0</v>
      </c>
      <c r="AF467" s="255">
        <f t="shared" si="39" ref="AF467:AF530">IF(AND($X467&lt;&gt;0,$U467&lt;&gt;"",$M467&lt;&gt;"",OR(ISNUMBER($N467),$N467=""),ABS($X467)&gt;IFERROR(ABS($M467),0)),1,0)</f>
        <v>0</v>
      </c>
      <c r="AG467" s="271"/>
    </row>
    <row r="468" spans="1:33" s="21" customFormat="1" ht="16.5" customHeight="1">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si="40" ref="AA468:AA531">IFERROR(X468+Y468,0)</f>
        <v>0</v>
      </c>
      <c r="AB468" s="270"/>
      <c r="AC468" s="255">
        <f t="shared" si="36"/>
        <v>0</v>
      </c>
      <c r="AD468" s="255">
        <f t="shared" si="37"/>
        <v>0</v>
      </c>
      <c r="AE468" s="255">
        <f t="shared" si="38"/>
        <v>0</v>
      </c>
      <c r="AF468" s="255">
        <f t="shared" si="39"/>
        <v>0</v>
      </c>
      <c r="AG468" s="271"/>
    </row>
    <row r="469" spans="1:33" s="21" customFormat="1" ht="16.5" customHeight="1">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si="36"/>
        <v>0</v>
      </c>
      <c r="AD530" s="255">
        <f t="shared" si="37"/>
        <v>0</v>
      </c>
      <c r="AE530" s="255">
        <f t="shared" si="38"/>
        <v>0</v>
      </c>
      <c r="AF530" s="255">
        <f t="shared" si="39"/>
        <v>0</v>
      </c>
      <c r="AG530" s="271"/>
    </row>
    <row r="531" spans="1:33" s="21" customFormat="1" ht="16.5" customHeight="1">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ref="AC531:AC567">IF(AND($M531&lt;&gt;"",IFERROR(ABS($M531)&gt;ABS($L531),0)),1,0)</f>
        <v>0</v>
      </c>
      <c r="AD531" s="255">
        <f t="shared" si="42" ref="AD531:AD567">IF($L531&lt;&gt;"",IF(AND($U531&lt;&gt;"",OR(AND(IFERROR(ABS($U531)&lt;&gt;ABS($L531),0),$N531=""),AND(ISNONTEXT($N531),IFERROR(ABS($U531)&gt;ABS($L531),0)),ISTEXT(U531))),1,0),0)</f>
        <v>0</v>
      </c>
      <c r="AE531" s="255">
        <f t="shared" si="43" ref="AE531:AE567">IF(AND($X531&lt;&gt;0,$U531&lt;&gt;"",IFERROR(ABS($X531)&gt;ABS($U531),0)),1,0)</f>
        <v>0</v>
      </c>
      <c r="AF531" s="255">
        <f t="shared" si="44" ref="AF531:AF567">IF(AND($X531&lt;&gt;0,$U531&lt;&gt;"",$M531&lt;&gt;"",OR(ISNUMBER($N531),$N531=""),ABS($X531)&gt;IFERROR(ABS($M531),0)),1,0)</f>
        <v>0</v>
      </c>
      <c r="AG531" s="271"/>
    </row>
    <row r="532" spans="1:33" s="21" customFormat="1" ht="16.5" customHeight="1">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si="45" ref="AA532:AA566">IFERROR(X532+Y532,0)</f>
        <v>0</v>
      </c>
      <c r="AB532" s="270"/>
      <c r="AC532" s="255">
        <f t="shared" si="41"/>
        <v>0</v>
      </c>
      <c r="AD532" s="255">
        <f t="shared" si="42"/>
        <v>0</v>
      </c>
      <c r="AE532" s="255">
        <f t="shared" si="43"/>
        <v>0</v>
      </c>
      <c r="AF532" s="255">
        <f t="shared" si="44"/>
        <v>0</v>
      </c>
      <c r="AG532" s="271"/>
    </row>
    <row r="533" spans="1:33" s="21" customFormat="1" ht="16.5" customHeight="1">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si="41"/>
        <v>0</v>
      </c>
      <c r="AD546" s="255">
        <f t="shared" si="42"/>
        <v>0</v>
      </c>
      <c r="AE546" s="255">
        <f t="shared" si="43"/>
        <v>0</v>
      </c>
      <c r="AF546" s="255">
        <f t="shared" si="44"/>
        <v>0</v>
      </c>
      <c r="AG546" s="271"/>
    </row>
    <row r="547" spans="1:33" s="21" customFormat="1" ht="16.5" customHeight="1">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1"/>
        <v>0</v>
      </c>
      <c r="AD547" s="255">
        <f t="shared" si="42"/>
        <v>0</v>
      </c>
      <c r="AE547" s="255">
        <f t="shared" si="43"/>
        <v>0</v>
      </c>
      <c r="AF547" s="255">
        <f t="shared" si="44"/>
        <v>0</v>
      </c>
      <c r="AG547" s="271"/>
    </row>
    <row r="548" spans="1:33" s="21" customFormat="1" ht="16.5" customHeight="1">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1"/>
        <v>0</v>
      </c>
      <c r="AD548" s="255">
        <f t="shared" si="42"/>
        <v>0</v>
      </c>
      <c r="AE548" s="255">
        <f t="shared" si="43"/>
        <v>0</v>
      </c>
      <c r="AF548" s="255">
        <f t="shared" si="44"/>
        <v>0</v>
      </c>
      <c r="AG548" s="271"/>
    </row>
    <row r="549" spans="1:33" s="21" customFormat="1" ht="16.5" customHeight="1">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1"/>
        <v>0</v>
      </c>
      <c r="AD549" s="255">
        <f t="shared" si="42"/>
        <v>0</v>
      </c>
      <c r="AE549" s="255">
        <f t="shared" si="43"/>
        <v>0</v>
      </c>
      <c r="AF549" s="255">
        <f t="shared" si="44"/>
        <v>0</v>
      </c>
      <c r="AG549" s="271"/>
    </row>
    <row r="550" spans="1:33" s="21" customFormat="1" ht="16.5" customHeight="1">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1"/>
        <v>0</v>
      </c>
      <c r="AD550" s="255">
        <f t="shared" si="42"/>
        <v>0</v>
      </c>
      <c r="AE550" s="255">
        <f t="shared" si="43"/>
        <v>0</v>
      </c>
      <c r="AF550" s="255">
        <f t="shared" si="44"/>
        <v>0</v>
      </c>
      <c r="AG550" s="271"/>
    </row>
    <row r="551" spans="1:33" s="21" customFormat="1" ht="16.5" customHeight="1">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1"/>
        <v>0</v>
      </c>
      <c r="AD551" s="255">
        <f t="shared" si="42"/>
        <v>0</v>
      </c>
      <c r="AE551" s="255">
        <f t="shared" si="43"/>
        <v>0</v>
      </c>
      <c r="AF551" s="255">
        <f t="shared" si="44"/>
        <v>0</v>
      </c>
      <c r="AG551" s="271"/>
    </row>
    <row r="552" spans="1:33" s="21" customFormat="1" ht="16.5" customHeight="1">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1"/>
        <v>0</v>
      </c>
      <c r="AD552" s="255">
        <f t="shared" si="42"/>
        <v>0</v>
      </c>
      <c r="AE552" s="255">
        <f t="shared" si="43"/>
        <v>0</v>
      </c>
      <c r="AF552" s="255">
        <f t="shared" si="44"/>
        <v>0</v>
      </c>
      <c r="AG552" s="271"/>
    </row>
    <row r="553" spans="1:33" s="21" customFormat="1" ht="16.5" customHeight="1">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1"/>
        <v>0</v>
      </c>
      <c r="AD553" s="255">
        <f t="shared" si="42"/>
        <v>0</v>
      </c>
      <c r="AE553" s="255">
        <f t="shared" si="43"/>
        <v>0</v>
      </c>
      <c r="AF553" s="255">
        <f t="shared" si="44"/>
        <v>0</v>
      </c>
      <c r="AG553" s="271"/>
    </row>
    <row r="554" spans="1:33" s="21" customFormat="1" ht="16.5" customHeight="1">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1"/>
        <v>0</v>
      </c>
      <c r="AD554" s="255">
        <f t="shared" si="42"/>
        <v>0</v>
      </c>
      <c r="AE554" s="255">
        <f t="shared" si="43"/>
        <v>0</v>
      </c>
      <c r="AF554" s="255">
        <f t="shared" si="44"/>
        <v>0</v>
      </c>
      <c r="AG554" s="271"/>
    </row>
    <row r="555" spans="1:33" s="21" customFormat="1" ht="16.5" customHeight="1">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1"/>
        <v>0</v>
      </c>
      <c r="AD555" s="255">
        <f t="shared" si="42"/>
        <v>0</v>
      </c>
      <c r="AE555" s="255">
        <f t="shared" si="43"/>
        <v>0</v>
      </c>
      <c r="AF555" s="255">
        <f t="shared" si="44"/>
        <v>0</v>
      </c>
      <c r="AG555" s="271"/>
    </row>
    <row r="556" spans="1:33" s="21" customFormat="1" ht="16.5" customHeight="1">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1"/>
        <v>0</v>
      </c>
      <c r="AD556" s="255">
        <f t="shared" si="42"/>
        <v>0</v>
      </c>
      <c r="AE556" s="255">
        <f t="shared" si="43"/>
        <v>0</v>
      </c>
      <c r="AF556" s="255">
        <f t="shared" si="44"/>
        <v>0</v>
      </c>
      <c r="AG556" s="271"/>
    </row>
    <row r="557" spans="1:33" s="21" customFormat="1" ht="16.5" customHeight="1">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1"/>
        <v>0</v>
      </c>
      <c r="AD557" s="255">
        <f t="shared" si="42"/>
        <v>0</v>
      </c>
      <c r="AE557" s="255">
        <f t="shared" si="43"/>
        <v>0</v>
      </c>
      <c r="AF557" s="255">
        <f t="shared" si="44"/>
        <v>0</v>
      </c>
      <c r="AG557" s="271"/>
    </row>
    <row r="558" spans="1:33" s="21" customFormat="1" ht="16.5" customHeight="1">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1"/>
        <v>0</v>
      </c>
      <c r="AD558" s="255">
        <f t="shared" si="42"/>
        <v>0</v>
      </c>
      <c r="AE558" s="255">
        <f t="shared" si="43"/>
        <v>0</v>
      </c>
      <c r="AF558" s="255">
        <f t="shared" si="44"/>
        <v>0</v>
      </c>
      <c r="AG558" s="271"/>
    </row>
    <row r="559" spans="1:33" s="21" customFormat="1" ht="16.5" customHeight="1">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1"/>
        <v>0</v>
      </c>
      <c r="AD559" s="255">
        <f t="shared" si="42"/>
        <v>0</v>
      </c>
      <c r="AE559" s="255">
        <f t="shared" si="43"/>
        <v>0</v>
      </c>
      <c r="AF559" s="255">
        <f t="shared" si="44"/>
        <v>0</v>
      </c>
      <c r="AG559" s="271"/>
    </row>
    <row r="560" spans="1:33" s="21" customFormat="1" ht="16.5" customHeight="1">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1"/>
        <v>0</v>
      </c>
      <c r="AD560" s="255">
        <f t="shared" si="42"/>
        <v>0</v>
      </c>
      <c r="AE560" s="255">
        <f t="shared" si="43"/>
        <v>0</v>
      </c>
      <c r="AF560" s="255">
        <f t="shared" si="44"/>
        <v>0</v>
      </c>
      <c r="AG560" s="271"/>
    </row>
    <row r="561" spans="1:33" s="21" customFormat="1" ht="16.5" customHeight="1">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1"/>
        <v>0</v>
      </c>
      <c r="AD561" s="255">
        <f t="shared" si="42"/>
        <v>0</v>
      </c>
      <c r="AE561" s="255">
        <f t="shared" si="43"/>
        <v>0</v>
      </c>
      <c r="AF561" s="255">
        <f t="shared" si="44"/>
        <v>0</v>
      </c>
      <c r="AG561" s="271"/>
    </row>
    <row r="562" spans="1:33" s="21" customFormat="1" ht="16.5" customHeight="1">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1"/>
        <v>0</v>
      </c>
      <c r="AD562" s="255">
        <f t="shared" si="42"/>
        <v>0</v>
      </c>
      <c r="AE562" s="255">
        <f t="shared" si="43"/>
        <v>0</v>
      </c>
      <c r="AF562" s="255">
        <f t="shared" si="44"/>
        <v>0</v>
      </c>
      <c r="AG562" s="271"/>
    </row>
    <row r="563" spans="1:33" s="21" customFormat="1" ht="16.5" customHeight="1">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1"/>
        <v>0</v>
      </c>
      <c r="AD563" s="255">
        <f t="shared" si="42"/>
        <v>0</v>
      </c>
      <c r="AE563" s="255">
        <f t="shared" si="43"/>
        <v>0</v>
      </c>
      <c r="AF563" s="255">
        <f t="shared" si="44"/>
        <v>0</v>
      </c>
      <c r="AG563" s="271"/>
    </row>
    <row r="564" spans="1:33" s="21" customFormat="1" ht="16.5" customHeight="1">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1"/>
        <v>0</v>
      </c>
      <c r="AD564" s="255">
        <f t="shared" si="42"/>
        <v>0</v>
      </c>
      <c r="AE564" s="255">
        <f t="shared" si="43"/>
        <v>0</v>
      </c>
      <c r="AF564" s="255">
        <f t="shared" si="44"/>
        <v>0</v>
      </c>
      <c r="AG564" s="271"/>
    </row>
    <row r="565" spans="1:33" s="21" customFormat="1" ht="16.5" customHeight="1">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1"/>
        <v>0</v>
      </c>
      <c r="AD565" s="255">
        <f t="shared" si="42"/>
        <v>0</v>
      </c>
      <c r="AE565" s="255">
        <f t="shared" si="43"/>
        <v>0</v>
      </c>
      <c r="AF565" s="255">
        <f t="shared" si="44"/>
        <v>0</v>
      </c>
      <c r="AG565" s="271"/>
    </row>
    <row r="566" spans="1:33" s="21" customFormat="1" ht="16.5" customHeight="1">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1"/>
        <v>0</v>
      </c>
      <c r="AD566" s="255">
        <f t="shared" si="42"/>
        <v>0</v>
      </c>
      <c r="AE566" s="255">
        <f t="shared" si="43"/>
        <v>0</v>
      </c>
      <c r="AF566" s="255">
        <f t="shared" si="44"/>
        <v>0</v>
      </c>
      <c r="AG566" s="271"/>
    </row>
    <row r="567" spans="1:33" s="21" customFormat="1" ht="16.5" customHeight="1" thickBot="1">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1"/>
        <v>0</v>
      </c>
      <c r="AD567" s="255">
        <f t="shared" si="42"/>
        <v>0</v>
      </c>
      <c r="AE567" s="255">
        <f t="shared" si="43"/>
        <v>0</v>
      </c>
      <c r="AF567" s="255">
        <f t="shared" si="44"/>
        <v>0</v>
      </c>
      <c r="AG567" s="271"/>
    </row>
    <row r="568" spans="1:33" s="19" customFormat="1" ht="12.75">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3">
    <mergeCell ref="Q11:R11"/>
    <mergeCell ref="A1:X1"/>
    <mergeCell ref="A2:X4"/>
    <mergeCell ref="C6:N6"/>
    <mergeCell ref="C7:K7"/>
    <mergeCell ref="C9:G9"/>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Y14:AB14"/>
  </mergeCells>
  <conditionalFormatting sqref="Q11 T11 X11">
    <cfRule type="cellIs" priority="35" dxfId="5" operator="equal">
      <formula>0</formula>
    </cfRule>
  </conditionalFormatting>
  <conditionalFormatting sqref="B18:B567">
    <cfRule type="expression" priority="40" dxfId="5">
      <formula>AND(B18="",OR($X18&lt;&gt;"",$E18&lt;&gt;"",$C18&lt;&gt;"",$D18&lt;&gt;""))</formula>
    </cfRule>
  </conditionalFormatting>
  <conditionalFormatting sqref="F18:H567">
    <cfRule type="expression" priority="26" dxfId="11" stopIfTrue="1">
      <formula>OR(F18="",AND(F18="",$X18&lt;0))</formula>
    </cfRule>
  </conditionalFormatting>
  <conditionalFormatting sqref="C18:C567">
    <cfRule type="expression" priority="38" dxfId="5">
      <formula>AND(C18="",OR($X18&lt;&gt;"",$B18&lt;&gt;"",$D18&lt;&gt;"",$E18&lt;&gt;""))</formula>
    </cfRule>
  </conditionalFormatting>
  <conditionalFormatting sqref="X16:X17">
    <cfRule type="expression" priority="37" dxfId="0">
      <formula>$X$16&lt;0</formula>
    </cfRule>
  </conditionalFormatting>
  <conditionalFormatting sqref="T12:X12 A12">
    <cfRule type="cellIs" priority="36" dxfId="46" operator="equal">
      <formula>""</formula>
    </cfRule>
  </conditionalFormatting>
  <conditionalFormatting sqref="I18:I567">
    <cfRule type="expression" priority="34" dxfId="5">
      <formula>AND(OR($X18&lt;&gt;"",$E18&lt;&gt;"",$K18&lt;&gt;""),$I18="")</formula>
    </cfRule>
  </conditionalFormatting>
  <conditionalFormatting sqref="N18:N567">
    <cfRule type="expression" priority="1" dxfId="5">
      <formula>AND(OR($X18&lt;&gt;"",$U18&lt;&gt;""),$L18&lt;&gt;"",$N18="",$U18&lt;&gt;$L18)</formula>
    </cfRule>
    <cfRule type="expression" priority="33" dxfId="2">
      <formula>AND(OR($X18&lt;&gt;"",$U18&lt;&gt;""),$L18&lt;&gt;"",ISNONTEXT($N18),OR($U18&gt;$L18,$AF18=1,AND(ISNUMBER($N18),$N18&gt;=1)))</formula>
    </cfRule>
  </conditionalFormatting>
  <conditionalFormatting sqref="S18:S567">
    <cfRule type="expression" priority="32" dxfId="25">
      <formula>AND(OR($X18&lt;&gt;"",$M18&lt;&gt;"",$T18&lt;&gt;""),$S18="")</formula>
    </cfRule>
  </conditionalFormatting>
  <conditionalFormatting sqref="L18:M567">
    <cfRule type="expression" priority="14" dxfId="5">
      <formula>AND(OR($X18&lt;&gt;"",$I18&lt;&gt;"",$E18&lt;&gt;"",$K18&lt;&gt;""),L18="")</formula>
    </cfRule>
  </conditionalFormatting>
  <conditionalFormatting sqref="U18:V567">
    <cfRule type="expression" priority="10" dxfId="5">
      <formula>AND(U18="",OR($X18&lt;&gt;"",$M18&lt;&gt;"",$S18&lt;&gt;"",$T18&lt;&gt;""))</formula>
    </cfRule>
  </conditionalFormatting>
  <conditionalFormatting sqref="E18:E567">
    <cfRule type="expression" priority="21" dxfId="5">
      <formula>AND(E18="",OR($X18&lt;&gt;"",$B18&lt;&gt;"",$C18&lt;&gt;"",$D18&lt;&gt;""))</formula>
    </cfRule>
    <cfRule type="expression" priority="29" dxfId="0">
      <formula>OR(AND(ISNUMBER(SEARCH("guts",E18)),X18&gt;0),AND(ISERROR(SEARCH("guts",E18)),X18&lt;0))</formula>
    </cfRule>
  </conditionalFormatting>
  <conditionalFormatting sqref="X11">
    <cfRule type="expression" priority="28" dxfId="24">
      <formula>LEN($C$4)&lt;$X$1</formula>
    </cfRule>
  </conditionalFormatting>
  <conditionalFormatting sqref="X11">
    <cfRule type="containsText" priority="27" dxfId="24" operator="containsText" text="kos">
      <formula>NOT(ISERROR(SEARCH("kos",X11)))</formula>
    </cfRule>
  </conditionalFormatting>
  <conditionalFormatting sqref="D11:H11">
    <cfRule type="expression" priority="25" dxfId="24">
      <formula>$D$11&lt;&gt;""</formula>
    </cfRule>
  </conditionalFormatting>
  <conditionalFormatting sqref="X11">
    <cfRule type="expression" priority="41" dxfId="24">
      <formula>LEN($X$6)&lt;$AB$5</formula>
    </cfRule>
  </conditionalFormatting>
  <conditionalFormatting sqref="D18:D567">
    <cfRule type="expression" priority="15" dxfId="5">
      <formula>AND(D18="",OR($X18&lt;&gt;"",$B18&lt;&gt;"",$C18&lt;&gt;"",$E18&lt;&gt;""))</formula>
    </cfRule>
  </conditionalFormatting>
  <conditionalFormatting sqref="K18:K567">
    <cfRule type="expression" priority="39" dxfId="5">
      <formula>AND(K18="",OR($X18&lt;&gt;0,$I18&lt;&gt;"",$E18&lt;&gt;""))</formula>
    </cfRule>
  </conditionalFormatting>
  <conditionalFormatting sqref="T18:T567">
    <cfRule type="expression" priority="23" dxfId="5">
      <formula>AND(T18="",OR($X18&lt;&gt;0,$M18&lt;&gt;"",$S18&lt;&gt;""))</formula>
    </cfRule>
  </conditionalFormatting>
  <conditionalFormatting sqref="M18:M567">
    <cfRule type="expression" priority="31" dxfId="0">
      <formula>OR(AND(OR($M18&lt;&gt;"",$M18&lt;&gt;0),IFERROR(ABS($M18)&gt;ABS($L18),0)),AND($X18&lt;&gt;0,$M18&lt;&gt;"",ISNONTEXT($N18),OR(IFERROR(ABS($X18)&gt;ABS($M18),0),$AF18&lt;&gt;0)),AND(AND(ISNUMBER($M18),$M18&gt;0),IFERROR(ABS($X18)&gt;ABS($M18),0)))</formula>
    </cfRule>
  </conditionalFormatting>
  <conditionalFormatting sqref="C6:C7 D8 I8 Q11 T11 X11 X6:X8">
    <cfRule type="containsText" priority="20" dxfId="2" operator="containsText" text="fehlt">
      <formula>NOT(ISERROR(SEARCH("fehlt",C6)))</formula>
    </cfRule>
  </conditionalFormatting>
  <conditionalFormatting sqref="AA18:AA567">
    <cfRule type="expression" priority="7" dxfId="24">
      <formula>AND($AB18="",OR($Y18="",$AA18&lt;&gt;$X18),OR(AND($Y18&lt;&gt;"",ABS($Y18)&gt;ABS($X18)),AND($AA18&lt;0,ISERROR(SEARCH("guts",$E18))),AND($AA18&gt;0,ISNUMBER(SEARCH("guts",$E18))),$AA18&lt;&gt;$X18))</formula>
    </cfRule>
    <cfRule type="cellIs" priority="19" dxfId="27" operator="notEqual">
      <formula>0</formula>
    </cfRule>
  </conditionalFormatting>
  <conditionalFormatting sqref="O18:O567">
    <cfRule type="expression" priority="18" dxfId="5">
      <formula>AND(OR($X18&lt;&gt;"",$M18&lt;&gt;""),$O18="")</formula>
    </cfRule>
  </conditionalFormatting>
  <conditionalFormatting sqref="J18:J567">
    <cfRule type="expression" priority="17" dxfId="25">
      <formula>AND(OR($X18&lt;&gt;"",$E18&lt;&gt;"",$K18&lt;&gt;""),$J18="")</formula>
    </cfRule>
  </conditionalFormatting>
  <conditionalFormatting sqref="J8">
    <cfRule type="containsText" priority="16" dxfId="24" operator="containsText" text="fehlt">
      <formula>NOT(ISERROR(SEARCH("fehlt",J8)))</formula>
    </cfRule>
  </conditionalFormatting>
  <conditionalFormatting sqref="C18:E567">
    <cfRule type="expression" priority="24" dxfId="0">
      <formula>AND($B18="",C18&lt;&gt;"")</formula>
    </cfRule>
  </conditionalFormatting>
  <conditionalFormatting sqref="I18:J567 L18:M567 O18:S567 U18:V567">
    <cfRule type="expression" priority="9" dxfId="0">
      <formula>AND($B18="",$X18="",I18&lt;&gt;"")</formula>
    </cfRule>
  </conditionalFormatting>
  <conditionalFormatting sqref="AB18:AB559">
    <cfRule type="expression" priority="12" dxfId="5">
      <formula>AND($AB18="",$X18&lt;&gt;"",OR(AND($Y18&lt;&gt;"",ABS($Y18)&gt;ABS($X18)),AND($AA18&lt;0,ISERROR(SEARCH("guts",$E18))),AND($AA18&gt;0,ISNUMBER(SEARCH("guts",$E18))),$AA18&lt;&gt;$X18))</formula>
    </cfRule>
  </conditionalFormatting>
  <conditionalFormatting sqref="W18:W567">
    <cfRule type="cellIs" priority="11" dxfId="5" operator="equal">
      <formula>""</formula>
    </cfRule>
  </conditionalFormatting>
  <conditionalFormatting sqref="L18:L567">
    <cfRule type="expression" priority="22" dxfId="0">
      <formula>OR(AND($M18&lt;&gt;"",OR(ISTEXT($U18),IFERROR(ABS($M18)&gt;ABS($L18),0))),AND($L18&lt;&gt;"",$U18&lt;&gt;0,OR(AND(OR(ISNUMBER($N18),$N18=""),IFERROR(ABS($U18)&gt;ABS($L18),0)),$N18=""),IFERROR(ABS($U18)&lt;&gt;ABS($L18),0)))</formula>
    </cfRule>
  </conditionalFormatting>
  <conditionalFormatting sqref="U18:U567">
    <cfRule type="expression" priority="30" dxfId="0">
      <formula>AND(OR($L18&lt;&gt;"",$U18&lt;&gt;""),OR(AND(ISNONTEXT($N18),$L18&lt;&gt;"",IFERROR(ABS($U18)&gt;ABS($L18),0)),IFERROR(ABS($X18)&gt;ABS($U18),0),$AD18&gt;0,ISTEXT($U18)))</formula>
    </cfRule>
  </conditionalFormatting>
  <conditionalFormatting sqref="Y18:Y567">
    <cfRule type="expression" priority="8" dxfId="0">
      <formula>OR(AND($X18&lt;&gt;$AA18,$Y18&lt;&gt;"",$AB18=""),AND(OR(ABS($Y18)&gt;ABS($X18),ISERROR(SEARCH("guts",$E18))),OR($AA18&lt;0,AND($AA18&gt;0,ISNUMBER(SEARCH("guts",$E18)))),$AB18=""))</formula>
    </cfRule>
  </conditionalFormatting>
  <conditionalFormatting sqref="L15">
    <cfRule type="expression" priority="6" dxfId="0">
      <formula>OR($AC$15&gt;0,$AD$15&gt;0)</formula>
    </cfRule>
  </conditionalFormatting>
  <conditionalFormatting sqref="U15">
    <cfRule type="expression" priority="5" dxfId="0">
      <formula>OR($AD$15&gt;0,$AE$15&gt;0)</formula>
    </cfRule>
  </conditionalFormatting>
  <conditionalFormatting sqref="M15">
    <cfRule type="expression" priority="4" dxfId="0">
      <formula>OR($AC$15&gt;0,$AF$15&gt;0)</formula>
    </cfRule>
  </conditionalFormatting>
  <conditionalFormatting sqref="X14">
    <cfRule type="expression" priority="3" dxfId="0">
      <formula>OR($AE$15&gt;0,$AF$15&gt;0)</formula>
    </cfRule>
  </conditionalFormatting>
  <conditionalFormatting sqref="X15">
    <cfRule type="expression" priority="2" dxfId="0">
      <formula>OR($AE$15&gt;0,$AF$15&gt;0)</formula>
    </cfRule>
  </conditionalFormatting>
  <conditionalFormatting sqref="K18:K567 T18:T567">
    <cfRule type="cellIs" priority="42" dxfId="11" operator="equal">
      <formula>0</formula>
    </cfRule>
    <cfRule type="expression" priority="43" dxfId="2">
      <formula>AND(K18&lt;&gt;"",OR(K18&lt;$Q$11,K18&gt;$T$11,))</formula>
    </cfRule>
  </conditionalFormatting>
  <conditionalFormatting sqref="F18:F567">
    <cfRule type="expression" priority="44" dxfId="2" stopIfTrue="1">
      <formula>AND($F18&lt;&gt;"",OR($F18&lt;$Q$11,$F18&gt;$T$11,$F18&gt;$G18,$F18&gt;$H18))</formula>
    </cfRule>
  </conditionalFormatting>
  <conditionalFormatting sqref="G18:H567">
    <cfRule type="expression" priority="13" dxfId="5">
      <formula>AND(G18="",OR($X18&gt;0,AND($E18&lt;&gt;"",ISERROR(SEARCH("guts*",$E18)))))</formula>
    </cfRule>
    <cfRule type="expression" priority="45" dxfId="2">
      <formula>OR(AND(G18&lt;&gt;"",OR(G18&lt;$Q$11,G18&gt;$T$11,$H18="",$H18&lt;$G18)),AND($H18&lt;&gt;"",$G18=""))</formula>
    </cfRule>
  </conditionalFormatting>
  <conditionalFormatting sqref="P18:Q567">
    <cfRule type="expression" priority="46" dxfId="5">
      <formula>AND($I$8="Ja",OR($X18&lt;&gt;"",$M18&lt;&gt;""),P18="")</formula>
    </cfRule>
  </conditionalFormatting>
  <conditionalFormatting sqref="R18:R567">
    <cfRule type="expression" priority="47" dxfId="5">
      <formula>AND($I$8="Ja",OR($X18&lt;&gt;"",$M18&lt;&gt;""),R18="")</formula>
    </cfRule>
    <cfRule type="containsText" priority="48" dxfId="1" operator="containsText" text="gebr">
      <formula>NOT(ISERROR(SEARCH("gebr",R18)))</formula>
    </cfRule>
    <cfRule type="containsText" priority="49" dxfId="3" operator="containsText" text="vorf">
      <formula>NOT(ISERROR(SEARCH("vorf",R18)))</formula>
    </cfRule>
  </conditionalFormatting>
  <conditionalFormatting sqref="X18:X567">
    <cfRule type="expression" priority="50" dxfId="2">
      <formula>IF(X18&lt;&gt;"",OR(B18="",C18="",D18="",E18="",AND(X18&gt;0,G18=""),AND(X18&gt;0,H18=""),I18="",K18="",L18="",M18="",AND($I$8="ja",P18=""),AND($I$8="ja",R18=""),U18="",T18="",W18=""),)</formula>
    </cfRule>
    <cfRule type="expression" priority="51" dxfId="1">
      <formula>AND(X18&lt;&gt;"",OR(AND($F18&lt;&gt;"",$F18&lt;$Q$11),$F18&gt;$T$11,AND($G18&lt;&gt;"",$G18&lt;$Q$11),$G18&gt;$T$11,AND($H18&lt;&gt;"",$H18&lt;$Q$11),$H18&gt;$T$11,$K18&lt;$Q$11,$K18&gt;$T$11,$T18&lt;$Q$11,$T18&gt;$T$11,ISERROR(SEARCH("neu*",R18)),X18&lt;200,$W18="ja"))</formula>
    </cfRule>
    <cfRule type="expression" priority="52" dxfId="0">
      <formula>AND(OR($L18&lt;&gt;"",$U18&lt;&gt;""),OR(AND(AND(ISNUMBER($M18),$M18&gt;0),IFERROR(ABS($X18)&gt;ABS($M18),0)),IFERROR(ABS($X18)&gt;ABS($U18),0),$AE18&gt;0,$AF18&gt;0))</formula>
    </cfRule>
  </conditionalFormatting>
  <dataValidations count="15">
    <dataValidation type="date" allowBlank="1" showInputMessage="1" showErrorMessage="1" promptTitle="Hinweis Datumseingabe:" prompt="Geben Sie ein gültiges Datum zwischen 01.01.2021 und 31.12.2023 ein!" errorTitle="Fehler bei Datumseingabe!" error="Datumseingabe falsch oder außerhalb des zulässigen Wertebereichs!" sqref="G18:G567">
      <formula1>$K$8</formula1>
      <formula2>$M$8</formula2>
    </dataValidation>
    <dataValidation type="date" allowBlank="1" showInputMessage="1" showErrorMessage="1" promptTitle="Hinweis Datumseingabe:" prompt="Geben Sie ein gültiges Datum nach dem Beginn und vor dem 31.03.2024 ein!" errorTitle="Fehler bei Datumseingabe!" error="Datumseingabe falsch oder außerhalb des zulässigen Wertebereichs!" sqref="H18:H567">
      <formula1>MAX($K$8,$G18)</formula1>
      <formula2>$N$8</formula2>
    </dataValidation>
    <dataValidation type="date" allowBlank="1" showInputMessage="1" showErrorMessage="1" promptTitle="Hinweis Datumseingabe:" prompt="Geben Sie ein gültiges Datum zwischen 01.01.2017 und 31.12.2022 ein!" errorTitle="Fehler bei Datumseingabe!" error="Datumseingabe falsch oder außerhalb des zulässigen Wertebereichs!" sqref="F18:F567">
      <formula1>$K$8</formula1>
      <formula2>$M$8</formula2>
    </dataValidation>
    <dataValidation type="date" allowBlank="1" showInputMessage="1" showErrorMessage="1" promptTitle="Hinweis Datumseingabe:" prompt="Geben Sie ein gültiges Datum zwischen 01.01.2021 und 31.03.2024 ein!" errorTitle="Fehler bei Datumseingabe!" error="Datumseingabe falsch oder außerhalb des zulässigen Wertebereichs!" sqref="T18:T567">
      <formula1>$K$8</formula1>
      <formula2>$N$8</formula2>
    </dataValidation>
    <dataValidation type="date" allowBlank="1" showInputMessage="1" showErrorMessage="1" promptTitle="Hinweis Datumseingabe:" prompt="Geben Sie ein gültiges Datum nach dem 01.01.2021 und bis max. 31.03.2023 ein!" errorTitle="Fehler bei Datumseingabe!" error="Datumseingabe falsch oder außerhalb des zulässigen Wertebereichs!" sqref="K18:K567">
      <formula1>MAX($K$8)</formula1>
      <formula2>$N$8</formula2>
    </dataValidation>
    <dataValidation type="list" allowBlank="1" showInputMessage="1" showErrorMessage="1" promptTitle="Hinweis zur Eingabe:" prompt="Bitte wählen Sie aus der Liste aus!" errorTitle="Fehlerhafte Eingabe!" error="Nur Einträge aus der Liste zulässig!" sqref="P18:P567">
      <formula1>"Anl. in Bau,Bau/Grund,BGA/EDV-Anl.,GWG (aktiviert),Immat./Softw.,Maschinen o.Ä.,nicht aktiviert,"</formula1>
    </dataValidation>
    <dataValidation type="decimal" allowBlank="1" showInputMessage="1" showErrorMessage="1" promptTitle="Hinweis Betragseingabe:" prompt="In der Regel können nicht mehr Kosten als nachgewiesen abgezogen werden! Zudem muss der Betrag kleiner als &quot;999.999.999&quot; sein!" errorTitle="Fehler bei Betragseingabe!" error="Betragseingabe falsch oder außerhalb des zulässigen Wertebereichs!" sqref="Y18:Y567">
      <formula1>-999999999</formula1>
      <formula2>999999999</formula2>
    </dataValidation>
    <dataValidation type="list" allowBlank="1" showInputMessage="1" showErrorMessage="1" promptTitle="Hinweis zur Eingabe:" prompt="Bitte wählen Sie aus der Liste aus!" errorTitle="Fehlerhafte Eingabe!" error="Nur Einträge aus der Liste zulässig!" sqref="W18:W567">
      <formula1>"Ja,Nein"</formula1>
    </dataValidation>
    <dataValidation type="list" allowBlank="1" showInputMessage="1" showErrorMessage="1" promptTitle="Hinweis zur Eingabe:" prompt="Bitte wählen Sie aus der Liste aus!" errorTitle="Fehlerhafte Eingabe!" error="Nur Einträge aus der Liste zulässig!" sqref="Z18:Z567">
      <formula1>"'01-01,02-01,03-01,03-02,03-03,03-04,03-05,03-06,04-01,04-02,05-01,05-02,05-03,05-04,06-01,06-02,06-03,06-04,07-01,07-02,07-03,08-01,08-02,08-03,08-04,09-01,09-02,10-01,10-02,10-03,10-04,10-05,11-01,12-01,12-02,12-03,12-04,13-01,14-01,15-01,16-01,17-01,"</formula1>
    </dataValidation>
    <dataValidation operator="greaterThan" allowBlank="1" showErrorMessage="1" promptTitle="Hinweis zur Eingabe:" prompt="Geben Sie mindestens 5 Ziffern ein!" errorTitle="Fehlerhafte Eingabe!" error="Eingabe unzureichend oder außerhalb des zulässigen Bereichs!" sqref="X6"/>
    <dataValidation type="list" allowBlank="1" showInputMessage="1" showErrorMessage="1" promptTitle="Hinweis zur Eingabe:" prompt="Bitte wählen Sie aus der Liste aus!" errorTitle="Fehlerhafte Eingabe!" error="Nur Einträge aus der Liste zulässig!" sqref="O18:O567">
      <formula1>"Inland,EU (IG),Drittland,"</formula1>
    </dataValidation>
    <dataValidation type="list" allowBlank="1" showInputMessage="1" showErrorMessage="1" promptTitle="Hinweis zur Eingabe:" prompt="Bitte wählen Sie aus der Liste aus!" errorTitle="Fehlerhafte Eingabe!" error="Nur Einträge aus der Liste zulässig!" sqref="R18:R567">
      <formula1>"Gebraucht,Neu,Vorführgerät"</formula1>
    </dataValidation>
    <dataValidation type="list" operator="greaterThanOrEqual" allowBlank="1" showInputMessage="1" showErrorMessage="1" promptTitle="Hinweis zur Eingabe:" prompt="Bitte wählen Sie aus der Liste aus!" errorTitle="Fehlerhafte Eingabe!" error="Nur Einträge aus der Liste zulässig!"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promptTitle="Hinweis zur Eingabe:" prompt="Geben Sie mindestens 3 Zeichen (z.B. K 1.1) ein!" errorTitle="Fehlerhafte Eingabe!" error="Eingabe unzureichend oder außerhalb des zulässigen Bereichs!" sqref="B18:B567">
      <formula1>3</formula1>
    </dataValidation>
    <dataValidation operator="greaterThan" allowBlank="1" showInputMessage="1" showErrorMessage="1" promptTitle="Hinweis zur Eingabe:" prompt="Geben Sie mindestens 5 Ziffern ein!" errorTitle="Fehlerhafte Eingabe!" error="Eingabe unzureichend oder außerhalb des zulässigen Bereichs!" sqref="X11"/>
  </dataValidations>
  <printOptions horizontalCentered="1"/>
  <pageMargins left="0.196850393700787" right="0.196850393700787" top="0.196850393700787" bottom="1.10236220472441" header="0.196850393700787" footer="0.15748031496063"/>
  <pageSetup cellComments="asDisplayed" fitToHeight="20" orientation="landscape" paperSize="9" scale="47" r:id="rId2"/>
  <headerFooter>
    <oddFooter>&amp;L&amp;"Tahoma,Standard"&amp;14....................&amp;12
  &amp;10rechtsgültige Fertigung
  (Datum, Stempel, Unterschrift)&amp;C&amp;"Tahoma,Standard"Seite &amp;P von &amp;N &amp;R&amp;"Tahoma,Standard"&amp;14....................&amp;10
Aktivierungsbestätitgung StB/WP
 (Datum, Stempel, Unterschrift)</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G27"/>
  <sheetViews>
    <sheetView showGridLines="0" view="pageBreakPreview" zoomScaleNormal="100" zoomScaleSheetLayoutView="100" workbookViewId="0" topLeftCell="A1">
      <selection pane="topLeft" activeCell="F19" sqref="F19"/>
    </sheetView>
  </sheetViews>
  <sheetFormatPr defaultColWidth="11.4242857142857" defaultRowHeight="14.25"/>
  <cols>
    <col min="1" max="1" width="5.71428571428571" style="377" customWidth="1"/>
    <col min="2" max="16384" width="11.4285714285714" style="377"/>
  </cols>
  <sheetData>
    <row r="1" spans="1:7" ht="14.25">
      <c r="A1" s="376"/>
      <c r="B1" s="376"/>
      <c r="C1" s="376"/>
      <c r="D1" s="376"/>
      <c r="E1" s="376"/>
      <c r="F1" s="376"/>
      <c r="G1" s="376"/>
    </row>
    <row r="2" spans="1:7" ht="14.25">
      <c r="A2" s="376"/>
      <c r="B2" s="378" t="s">
        <v>105</v>
      </c>
      <c r="C2" s="376"/>
      <c r="D2" s="376"/>
      <c r="E2" s="376"/>
      <c r="F2" s="376"/>
      <c r="G2" s="376"/>
    </row>
    <row r="3" spans="1:7" ht="14.25">
      <c r="A3" s="376"/>
      <c r="B3" s="376"/>
      <c r="C3" s="376"/>
      <c r="D3" s="376"/>
      <c r="E3" s="376"/>
      <c r="F3" s="376"/>
      <c r="G3" s="376"/>
    </row>
    <row r="4" spans="1:7" ht="14.25">
      <c r="A4" s="376"/>
      <c r="B4" s="376" t="s">
        <v>100</v>
      </c>
      <c r="C4" s="379"/>
      <c r="D4" s="380" t="s">
        <v>99</v>
      </c>
      <c r="E4" s="376" t="s">
        <v>104</v>
      </c>
      <c r="F4" s="376"/>
      <c r="G4" s="376"/>
    </row>
    <row r="5" spans="1:7" ht="14.25">
      <c r="A5" s="376"/>
      <c r="B5" s="376"/>
      <c r="C5" s="376"/>
      <c r="D5" s="376"/>
      <c r="E5" s="376"/>
      <c r="F5" s="376"/>
      <c r="G5" s="376"/>
    </row>
    <row r="6" spans="1:7" ht="14.25">
      <c r="A6" s="376"/>
      <c r="B6" s="376" t="s">
        <v>100</v>
      </c>
      <c r="C6" s="381"/>
      <c r="D6" s="380" t="s">
        <v>99</v>
      </c>
      <c r="E6" s="376" t="s">
        <v>103</v>
      </c>
      <c r="F6" s="376"/>
      <c r="G6" s="376"/>
    </row>
    <row r="7" spans="1:7" ht="14.25">
      <c r="A7" s="376"/>
      <c r="B7" s="376"/>
      <c r="C7" s="376"/>
      <c r="D7" s="376"/>
      <c r="E7" s="376"/>
      <c r="F7" s="376"/>
      <c r="G7" s="376"/>
    </row>
    <row r="8" spans="1:7" ht="14.25">
      <c r="A8" s="376"/>
      <c r="B8" s="376" t="s">
        <v>100</v>
      </c>
      <c r="C8" s="382"/>
      <c r="D8" s="380" t="s">
        <v>99</v>
      </c>
      <c r="E8" s="376" t="s">
        <v>102</v>
      </c>
      <c r="F8" s="376"/>
      <c r="G8" s="376"/>
    </row>
    <row r="9" spans="1:7" ht="14.25">
      <c r="A9" s="376"/>
      <c r="B9" s="376"/>
      <c r="C9" s="376"/>
      <c r="D9" s="376"/>
      <c r="E9" s="376"/>
      <c r="F9" s="376"/>
      <c r="G9" s="376"/>
    </row>
    <row r="10" spans="1:7" ht="14.25">
      <c r="A10" s="376"/>
      <c r="B10" s="376" t="s">
        <v>100</v>
      </c>
      <c r="C10" s="383"/>
      <c r="D10" s="380" t="s">
        <v>99</v>
      </c>
      <c r="E10" s="376" t="s">
        <v>101</v>
      </c>
      <c r="F10" s="376"/>
      <c r="G10" s="376"/>
    </row>
    <row r="11" spans="1:7" ht="14.25">
      <c r="A11" s="376"/>
      <c r="B11" s="376"/>
      <c r="C11" s="376"/>
      <c r="D11" s="376"/>
      <c r="E11" s="376"/>
      <c r="F11" s="376"/>
      <c r="G11" s="376"/>
    </row>
    <row r="12" spans="1:7" ht="14.25">
      <c r="A12" s="376"/>
      <c r="B12" s="376" t="s">
        <v>100</v>
      </c>
      <c r="C12" s="384"/>
      <c r="D12" s="380" t="s">
        <v>99</v>
      </c>
      <c r="E12" s="376" t="s">
        <v>98</v>
      </c>
      <c r="F12" s="376"/>
      <c r="G12" s="376"/>
    </row>
    <row r="13" spans="1:7" ht="14.25">
      <c r="A13" s="376"/>
      <c r="B13" s="376"/>
      <c r="C13" s="376"/>
      <c r="D13" s="376"/>
      <c r="E13" s="376"/>
      <c r="F13" s="376"/>
      <c r="G13" s="376"/>
    </row>
    <row r="14" spans="1:7" ht="14.25">
      <c r="A14" s="376"/>
      <c r="B14" s="376"/>
      <c r="C14" s="376"/>
      <c r="D14" s="376"/>
      <c r="E14" s="376"/>
      <c r="F14" s="376"/>
      <c r="G14" s="376"/>
    </row>
    <row r="15" spans="1:7" ht="14.25">
      <c r="A15" s="376"/>
      <c r="B15" s="376"/>
      <c r="C15" s="376"/>
      <c r="D15" s="376"/>
      <c r="F15" s="376"/>
      <c r="G15" s="376"/>
    </row>
    <row r="16" spans="1:7" ht="14.25">
      <c r="A16" s="376"/>
      <c r="B16" s="376"/>
      <c r="C16" s="376"/>
      <c r="D16" s="376"/>
      <c r="E16" s="376"/>
      <c r="F16" s="376"/>
      <c r="G16" s="376"/>
    </row>
    <row r="17" spans="1:7" ht="14.25">
      <c r="A17" s="376"/>
      <c r="B17" s="376"/>
      <c r="C17" s="376"/>
      <c r="D17" s="376"/>
      <c r="E17" s="376"/>
      <c r="F17" s="376"/>
      <c r="G17" s="376"/>
    </row>
    <row r="18" spans="1:7" ht="14.25">
      <c r="A18" s="376"/>
      <c r="B18" s="376"/>
      <c r="C18" s="376"/>
      <c r="D18" s="376"/>
      <c r="E18" s="376"/>
      <c r="F18" s="376"/>
      <c r="G18" s="376"/>
    </row>
    <row r="19" spans="1:7" ht="14.25">
      <c r="A19" s="376"/>
      <c r="B19" s="376"/>
      <c r="C19" s="376"/>
      <c r="D19" s="376"/>
      <c r="E19" s="376"/>
      <c r="F19" s="376"/>
      <c r="G19" s="376"/>
    </row>
    <row r="20" spans="1:7" ht="14.25">
      <c r="A20" s="376"/>
      <c r="B20" s="376"/>
      <c r="C20" s="376"/>
      <c r="D20" s="376"/>
      <c r="E20" s="376"/>
      <c r="F20" s="376"/>
      <c r="G20" s="376"/>
    </row>
    <row r="21" spans="1:7" ht="14.25">
      <c r="A21" s="376"/>
      <c r="B21" s="376"/>
      <c r="C21" s="376"/>
      <c r="D21" s="376"/>
      <c r="E21" s="376"/>
      <c r="F21" s="376"/>
      <c r="G21" s="376"/>
    </row>
    <row r="22" spans="1:7" ht="14.25">
      <c r="A22" s="376"/>
      <c r="B22" s="376"/>
      <c r="C22" s="376"/>
      <c r="D22" s="376"/>
      <c r="E22" s="376"/>
      <c r="F22" s="376"/>
      <c r="G22" s="376"/>
    </row>
    <row r="23" spans="1:7" ht="14.25">
      <c r="A23" s="376"/>
      <c r="B23" s="376"/>
      <c r="C23" s="376"/>
      <c r="D23" s="376"/>
      <c r="E23" s="376"/>
      <c r="F23" s="376"/>
      <c r="G23" s="376"/>
    </row>
    <row r="24" spans="1:7" ht="14.25">
      <c r="A24" s="376"/>
      <c r="B24" s="376"/>
      <c r="C24" s="376"/>
      <c r="D24" s="376"/>
      <c r="E24" s="376"/>
      <c r="F24" s="376"/>
      <c r="G24" s="376"/>
    </row>
    <row r="25" spans="1:7" ht="14.25">
      <c r="A25" s="376"/>
      <c r="B25" s="376"/>
      <c r="C25" s="376"/>
      <c r="D25" s="376"/>
      <c r="E25" s="376"/>
      <c r="F25" s="376"/>
      <c r="G25" s="376"/>
    </row>
    <row r="26" spans="1:7" ht="14.25">
      <c r="A26" s="376"/>
      <c r="B26" s="376"/>
      <c r="C26" s="376"/>
      <c r="D26" s="376"/>
      <c r="E26" s="376"/>
      <c r="F26" s="376"/>
      <c r="G26" s="376"/>
    </row>
    <row r="27" spans="1:7" ht="14.25">
      <c r="A27" s="376"/>
      <c r="B27" s="376"/>
      <c r="C27" s="376"/>
      <c r="D27" s="376"/>
      <c r="E27" s="376"/>
      <c r="F27" s="376"/>
      <c r="G27" s="376"/>
    </row>
  </sheetData>
  <sheetProtection password="CF27" sheet="1" selectLockedCells="1" selectUnlockedCells="1"/>
  <pageMargins left="0.708661417322835" right="0.511811023622047" top="0.393700787401575" bottom="0.196850393700787" header="0.31496062992126" footer="0.118110236220472"/>
  <pageSetup orientation="landscape"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Template/>
  <Manager/>
  <Company>Steirische Wirtschaftsförderungs GmbH</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09_FO_77_Belegverzeichnis_EFRE_2014-2020_Thermische Sanierung</dc:title>
  <dc:subject/>
  <dc:creator>Gratzer Ulf</dc:creator>
  <cp:keywords/>
  <dc:description>VKS-Referenzdokument; thermische; Sanierung; react</dc:description>
  <cp:lastModifiedBy>Sifkovits Alexandra</cp:lastModifiedBy>
  <cp:lastPrinted>2019-05-05T05:34:10Z</cp:lastPrinted>
  <dcterms:created xsi:type="dcterms:W3CDTF">2017-08-04T07:46:24Z</dcterms:created>
  <dcterms:modified xsi:type="dcterms:W3CDTF">2021-05-20T13:04:33Z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x_Size">
    <vt:lpwstr>742349</vt:lpwstr>
  </property>
  <property fmtid="{D5CDD505-2E9C-101B-9397-08002B2CF9AE}" pid="3" name="rox_ID">
    <vt:lpwstr>30884</vt:lpwstr>
  </property>
  <property fmtid="{D5CDD505-2E9C-101B-9397-08002B2CF9AE}" pid="4" name="rox_Title">
    <vt:lpwstr>09_FO_77_Belegverzeichnis_EFRE_2014-2020_Thermische Sanierung</vt:lpwstr>
  </property>
  <property fmtid="{D5CDD505-2E9C-101B-9397-08002B2CF9AE}" pid="5" name="rox_Status">
    <vt:lpwstr>freigegeben</vt:lpwstr>
  </property>
  <property fmtid="{D5CDD505-2E9C-101B-9397-08002B2CF9AE}" pid="6" name="rox_Revision">
    <vt:lpwstr>001/05.2021</vt:lpwstr>
  </property>
  <property fmtid="{D5CDD505-2E9C-101B-9397-08002B2CF9AE}" pid="7" name="rox_Description">
    <vt:lpwstr>VKS-Referenzdokument; thermische; Sanierung; react</vt:lpwstr>
  </property>
  <property fmtid="{D5CDD505-2E9C-101B-9397-08002B2CF9AE}" pid="8" name="rox_DocType">
    <vt:lpwstr>Formular (FO)</vt:lpwstr>
  </property>
  <property fmtid="{D5CDD505-2E9C-101B-9397-08002B2CF9AE}" pid="9" name="rox_CreatedBy">
    <vt:lpwstr>06.05.2021</vt:lpwstr>
  </property>
  <property fmtid="{D5CDD505-2E9C-101B-9397-08002B2CF9AE}" pid="10" name="rox_CreatedAt">
    <vt:lpwstr>Steinberger, Stefanie</vt:lpwstr>
  </property>
  <property fmtid="{D5CDD505-2E9C-101B-9397-08002B2CF9AE}" pid="11" name="rox_UpdatedBy">
    <vt:lpwstr>Sifkovits, Alexandra</vt:lpwstr>
  </property>
  <property fmtid="{D5CDD505-2E9C-101B-9397-08002B2CF9AE}" pid="12" name="rox_UpdatedAt">
    <vt:lpwstr>20.05.2021</vt:lpwstr>
  </property>
  <property fmtid="{D5CDD505-2E9C-101B-9397-08002B2CF9AE}" pid="13" name="rox_DocPath">
    <vt:lpwstr>Dokumente/Prozesslandkarte/09_Innovations- und F&amp;E Förderungen/Förderung_Finanzierung/09.03_Förderung abrechnen/Formulare/</vt:lpwstr>
  </property>
  <property fmtid="{D5CDD505-2E9C-101B-9397-08002B2CF9AE}" pid="14" name="rox_ParentDocTitle">
    <vt:lpwstr>Formulare</vt:lpwstr>
  </property>
  <property fmtid="{D5CDD505-2E9C-101B-9397-08002B2CF9AE}" pid="15" name="rox_FileName">
    <vt:lpwstr>09_FO_77_Belegverzeichnis_EFRE_2014-2020_Thermische Sanierung.xlsx</vt:lpwstr>
  </property>
  <property fmtid="{D5CDD505-2E9C-101B-9397-08002B2CF9AE}" pid="16" name="rox_VKSVersion">
    <vt:lpwstr>1</vt:lpwstr>
  </property>
  <property fmtid="{D5CDD505-2E9C-101B-9397-08002B2CF9AE}" pid="17" name="rox_RelevantChange">
    <vt:lpwstr>Ja</vt:lpwstr>
  </property>
  <property fmtid="{D5CDD505-2E9C-101B-9397-08002B2CF9AE}" pid="18" name="rox_FreigabedatumVB">
    <vt:lpwstr>20.05.2021</vt:lpwstr>
  </property>
  <property fmtid="{D5CDD505-2E9C-101B-9397-08002B2CF9AE}" pid="19" name="rox_AlternativeGueltigkeit">
    <vt:lpwstr>20.05.2021</vt:lpwstr>
  </property>
  <property fmtid="{D5CDD505-2E9C-101B-9397-08002B2CF9AE}" pid="20" name="rox_Veroeffentlichung">
    <vt:lpwstr>Ja</vt:lpwstr>
  </property>
  <property fmtid="{D5CDD505-2E9C-101B-9397-08002B2CF9AE}" pid="21" name="rox_Versionsinformationen">
    <vt:lpwstr>neu in roXtra verfügbar, systemrelevante Änderung: Freigabe der VB am 20.05.2021 – DR SV: 885386, gültig ab 20.05.2021</vt:lpwstr>
  </property>
  <property fmtid="{D5CDD505-2E9C-101B-9397-08002B2CF9AE}" pid="22" name="rox_Versionsinformationen_2">
    <vt:lpwstr/>
  </property>
  <property fmtid="{D5CDD505-2E9C-101B-9397-08002B2CF9AE}" pid="23" name="rox_Versionsinformationen_3">
    <vt:lpwstr/>
  </property>
  <property fmtid="{D5CDD505-2E9C-101B-9397-08002B2CF9AE}" pid="24" name="rox_Versionsinformationen_4">
    <vt:lpwstr/>
  </property>
  <property fmtid="{D5CDD505-2E9C-101B-9397-08002B2CF9AE}" pid="25" name="rox_Versionsinformationen_5">
    <vt:lpwstr/>
  </property>
  <property fmtid="{D5CDD505-2E9C-101B-9397-08002B2CF9AE}" pid="26" name="rox_Versionsinformationen_6">
    <vt:lpwstr/>
  </property>
  <property fmtid="{D5CDD505-2E9C-101B-9397-08002B2CF9AE}" pid="27" name="rox_Versionsinformationen_7">
    <vt:lpwstr/>
  </property>
  <property fmtid="{D5CDD505-2E9C-101B-9397-08002B2CF9AE}" pid="28" name="rox_Versionsinformationen_8">
    <vt:lpwstr/>
  </property>
  <property fmtid="{D5CDD505-2E9C-101B-9397-08002B2CF9AE}" pid="29" name="rox_Wiedervorlage">
    <vt:lpwstr>26.05.2022</vt:lpwstr>
  </property>
  <property fmtid="{D5CDD505-2E9C-101B-9397-08002B2CF9AE}" pid="30" name="rox_DesignVerant">
    <vt:lpwstr>Steiner, Erich</vt:lpwstr>
  </property>
  <property fmtid="{D5CDD505-2E9C-101B-9397-08002B2CF9AE}" pid="31" name="rox_DesignVerant_SelKey">
    <vt:lpwstr>Steiner, Erich</vt:lpwstr>
  </property>
  <property fmtid="{D5CDD505-2E9C-101B-9397-08002B2CF9AE}" pid="32" name="rox_ErgVerant">
    <vt:lpwstr>Steiner, Erich</vt:lpwstr>
  </property>
  <property fmtid="{D5CDD505-2E9C-101B-9397-08002B2CF9AE}" pid="33" name="rox_ErgVerant_SelKey">
    <vt:lpwstr>Steiner, Erich</vt:lpwstr>
  </property>
  <property fmtid="{D5CDD505-2E9C-101B-9397-08002B2CF9AE}" pid="34" name="rox_Kennung">
    <vt:lpwstr>09_FO_77_Belegverzeichnis_EFRE_2014-2020_Thermische Sanierung</vt:lpwstr>
  </property>
  <property fmtid="{D5CDD505-2E9C-101B-9397-08002B2CF9AE}" pid="35" name="rox_ungültigab">
    <vt:lpwstr/>
  </property>
  <property fmtid="{D5CDD505-2E9C-101B-9397-08002B2CF9AE}" pid="36" name="rox_überarbeitenbis">
    <vt:lpwstr/>
  </property>
  <property fmtid="{D5CDD505-2E9C-101B-9397-08002B2CF9AE}" pid="37" name="rox_step_letztepruefung_u">
    <vt:lpwstr>Siml, Gerlinde</vt:lpwstr>
  </property>
  <property fmtid="{D5CDD505-2E9C-101B-9397-08002B2CF9AE}" pid="38" name="rox_step_letztepruefung_d">
    <vt:lpwstr>21.05.2021 12:16</vt:lpwstr>
  </property>
  <property fmtid="{D5CDD505-2E9C-101B-9397-08002B2CF9AE}" pid="39" name="rox_step_vks_d">
    <vt:lpwstr>26.05.2021</vt:lpwstr>
  </property>
  <property fmtid="{D5CDD505-2E9C-101B-9397-08002B2CF9AE}" pid="40" name="rox_step_vks_u">
    <vt:lpwstr>Sifkovits, Alexandra</vt:lpwstr>
  </property>
  <property fmtid="{D5CDD505-2E9C-101B-9397-08002B2CF9AE}" pid="41" name="rox_step_vks">
    <vt:lpwstr>Sifkovits, Alexandra...</vt:lpwstr>
  </property>
  <property fmtid="{D5CDD505-2E9C-101B-9397-08002B2CF9AE}" pid="42" name="rox_step_freigabe_u">
    <vt:lpwstr>Gratzer, Ulf</vt:lpwstr>
  </property>
  <property fmtid="{D5CDD505-2E9C-101B-9397-08002B2CF9AE}" pid="43" name="rox_step_freigabe_d">
    <vt:lpwstr>26.05.2021 08:31</vt:lpwstr>
  </property>
  <property fmtid="{D5CDD505-2E9C-101B-9397-08002B2CF9AE}" pid="44" name="rox_RoleV">
    <vt:lpwstr>Steinberger, Stefanie</vt:lpwstr>
  </property>
  <property fmtid="{D5CDD505-2E9C-101B-9397-08002B2CF9AE}" pid="45" name="rox_RoleB">
    <vt:lpwstr>Pflüger, Jörg
Lindmayer, Magdalena
Sifkovits, Alexandra
Steinberger, Stefanie</vt:lpwstr>
  </property>
  <property fmtid="{D5CDD505-2E9C-101B-9397-08002B2CF9AE}" pid="46" name="rox_RoleP">
    <vt:lpwstr>Steiner, Erich
Siml, Gerlinde</vt:lpwstr>
  </property>
  <property fmtid="{D5CDD505-2E9C-101B-9397-08002B2CF9AE}" pid="47" name="rox_RoleK">
    <vt:lpwstr>Sifkovits, Alexandra</vt:lpwstr>
  </property>
  <property fmtid="{D5CDD505-2E9C-101B-9397-08002B2CF9AE}" pid="48" name="rox_RoleF">
    <vt:lpwstr>Gratzer, Ulf</vt:lpwstr>
  </property>
  <property fmtid="{D5CDD505-2E9C-101B-9397-08002B2CF9AE}" pid="49" name="rox_RoleE">
    <vt:lpwstr>kein Empfänger</vt:lpwstr>
  </property>
  <property fmtid="{D5CDD505-2E9C-101B-9397-08002B2CF9AE}" pid="50" name="rox_RoleG">
    <vt:lpwstr>GRUPPE: GeFe Förderungsabrechnungen
GRUPPE: GeFe Förderungsvergabe
GRUPPE: Website</vt:lpwstr>
  </property>
  <property fmtid="{D5CDD505-2E9C-101B-9397-08002B2CF9AE}" pid="51" name="rox_Meta">
    <vt:lpwstr>32</vt:lpwstr>
  </property>
  <property fmtid="{D5CDD505-2E9C-101B-9397-08002B2CF9AE}" pid="52" name="rox_Meta0">
    <vt:lpwstr>&lt;fields&gt;&lt;Field id="rox_Size" caption="Dateigröße" orderid="2" /&gt;&lt;Field id="rox_ID" caption="ID" orderid="34" /&gt;&lt;Field id="rox_T</vt:lpwstr>
  </property>
  <property fmtid="{D5CDD505-2E9C-101B-9397-08002B2CF9AE}" pid="53" name="rox_Meta1">
    <vt:lpwstr>itle" caption="Titel" orderid="0" /&gt;&lt;Field id="rox_Status" caption="Status" orderid="3" /&gt;&lt;Field id="rox_Revision" caption="Rev</vt:lpwstr>
  </property>
  <property fmtid="{D5CDD505-2E9C-101B-9397-08002B2CF9AE}" pid="54" name="rox_Meta2">
    <vt:lpwstr>ision" orderid="4" /&gt;&lt;Field id="rox_Description" caption="Beschreibung" orderid="10" /&gt;&lt;Field id="rox_DocType" caption="Dokumen</vt:lpwstr>
  </property>
  <property fmtid="{D5CDD505-2E9C-101B-9397-08002B2CF9AE}" pid="55" name="rox_Meta3">
    <vt:lpwstr>tentyp" orderid="13" /&gt;&lt;Field id="rox_CreatedBy" caption="Erstellt" orderid="22" /&gt;&lt;Field id="rox_CreatedAt" caption="Erstell</vt:lpwstr>
  </property>
  <property fmtid="{D5CDD505-2E9C-101B-9397-08002B2CF9AE}" pid="56" name="rox_Meta4">
    <vt:lpwstr>t von" orderid="21" /&gt;&lt;Field id="rox_UpdatedBy" caption="Geändert von" orderid="24" /&gt;&lt;Field id="rox_UpdatedAt" caption="Geände</vt:lpwstr>
  </property>
  <property fmtid="{D5CDD505-2E9C-101B-9397-08002B2CF9AE}" pid="57" name="rox_Meta5">
    <vt:lpwstr>rt" orderid="23" /&gt;&lt;Field id="rox_DocPath" caption="Pfad" orderid="35" /&gt;&lt;Field id="rox_ParentDocTitle" caption="Ordner" orderi</vt:lpwstr>
  </property>
  <property fmtid="{D5CDD505-2E9C-101B-9397-08002B2CF9AE}" pid="58" name="rox_Meta6">
    <vt:lpwstr>d="36" /&gt;&lt;Field id="rox_FileName" caption="Dateiname" orderid="1" /&gt;&lt;Field id="rox_VKSVersion" caption="VKS-Version" orderid="5</vt:lpwstr>
  </property>
  <property fmtid="{D5CDD505-2E9C-101B-9397-08002B2CF9AE}" pid="59" name="rox_Meta7">
    <vt:lpwstr>" /&gt;&lt;Field id="rox_RelevantChange" caption="Systemrelevante Änderung" orderid="6" /&gt;&lt;Field id="rox_FreigabedatumVB" caption="Fr</vt:lpwstr>
  </property>
  <property fmtid="{D5CDD505-2E9C-101B-9397-08002B2CF9AE}" pid="60" name="rox_Meta8">
    <vt:lpwstr>eigabedatum VB" orderid="7" /&gt;&lt;Field id="rox_AlternativeGueltigkeit" caption="Alternatives Gültigkeitsdatum" orderid="8" /&gt;&lt;Fie</vt:lpwstr>
  </property>
  <property fmtid="{D5CDD505-2E9C-101B-9397-08002B2CF9AE}" pid="61" name="rox_Meta9">
    <vt:lpwstr>ld id="rox_Veroeffentlichung" caption="Veröffentlichung auf Website" orderid="9" /&gt;&lt;Field id="rox_Versionsinformationen" captio</vt:lpwstr>
  </property>
  <property fmtid="{D5CDD505-2E9C-101B-9397-08002B2CF9AE}" pid="62" name="rox_Meta10">
    <vt:lpwstr>n="Versionsinformationen" orderid="11" /&gt;&lt;Field id="rox_Versionsinformationen_2" caption="Versionsinformationen_2" orderid="37</vt:lpwstr>
  </property>
  <property fmtid="{D5CDD505-2E9C-101B-9397-08002B2CF9AE}" pid="63" name="rox_Meta11">
    <vt:lpwstr>" /&gt;&lt;Field id="rox_Versionsinformationen_3" caption="Versionsinformationen_3" orderid="38" /&gt;&lt;Field id="rox_Versionsinformation</vt:lpwstr>
  </property>
  <property fmtid="{D5CDD505-2E9C-101B-9397-08002B2CF9AE}" pid="64" name="rox_Meta12">
    <vt:lpwstr>en_4" caption="Versionsinformationen_4" orderid="39" /&gt;&lt;Field id="rox_Versionsinformationen_5" caption="Versionsinformationen_5</vt:lpwstr>
  </property>
  <property fmtid="{D5CDD505-2E9C-101B-9397-08002B2CF9AE}" pid="65" name="rox_Meta13">
    <vt:lpwstr>" orderid="40" /&gt;&lt;Field id="rox_Versionsinformationen_6" caption="Versionsinformationen_6" orderid="41" /&gt;&lt;Field id="rox_Versio</vt:lpwstr>
  </property>
  <property fmtid="{D5CDD505-2E9C-101B-9397-08002B2CF9AE}" pid="66" name="rox_Meta14">
    <vt:lpwstr>nsinformationen_7" caption="Versionsinformationen_7" orderid="42" /&gt;&lt;Field id="rox_Versionsinformationen_8" caption="Versionsin</vt:lpwstr>
  </property>
  <property fmtid="{D5CDD505-2E9C-101B-9397-08002B2CF9AE}" pid="67" name="rox_Meta15">
    <vt:lpwstr>formationen_8" orderid="43" /&gt;&lt;Field id="rox_Wiedervorlage" caption="Wiedervorlage" orderid="14" /&gt;&lt;Field id="rox_DesignVerant</vt:lpwstr>
  </property>
  <property fmtid="{D5CDD505-2E9C-101B-9397-08002B2CF9AE}" pid="68" name="rox_Meta16">
    <vt:lpwstr>" caption="Designverantwortlicher" orderid="15" /&gt;&lt;Field id="rox_DesignVerant_SelKey" caption="Designverantwortlicher (Designve</vt:lpwstr>
  </property>
  <property fmtid="{D5CDD505-2E9C-101B-9397-08002B2CF9AE}" pid="69" name="rox_Meta17">
    <vt:lpwstr>rantwortlicher )" orderid="44" /&gt;&lt;Field id="rox_ErgVerant" caption="Ergebnisverantwortlicher" orderid="16" /&gt;&lt;Field id="rox_Erg</vt:lpwstr>
  </property>
  <property fmtid="{D5CDD505-2E9C-101B-9397-08002B2CF9AE}" pid="70" name="rox_Meta18">
    <vt:lpwstr>Verant_SelKey" caption="Ergebnisverantwortlicher (Ergebnisverantwortlicher)" orderid="45" /&gt;&lt;Field id="rox_Kennung" caption="Ke</vt:lpwstr>
  </property>
  <property fmtid="{D5CDD505-2E9C-101B-9397-08002B2CF9AE}" pid="71" name="rox_Meta19">
    <vt:lpwstr>nnung" orderid="17" /&gt;&lt;Field id="rox_ungültigab" caption="Dokument wird ungültig ab" orderid="18" /&gt;&lt;Field id="rox_überarbeiten</vt:lpwstr>
  </property>
  <property fmtid="{D5CDD505-2E9C-101B-9397-08002B2CF9AE}" pid="72" name="rox_Meta20">
    <vt:lpwstr>bis" caption="Dokument wird überarbeitet bis" orderid="19" /&gt;&lt;Field id="rox_step_letztepruefung_u" caption="1.Freigegeben von</vt:lpwstr>
  </property>
  <property fmtid="{D5CDD505-2E9C-101B-9397-08002B2CF9AE}" pid="73" name="rox_Meta21">
    <vt:lpwstr>" orderid="25" /&gt;&lt;Field id="rox_step_letztepruefung_d" caption="1.Freigegeben" orderid="26" /&gt;&lt;Field id="rox_step_vks_d" captio</vt:lpwstr>
  </property>
  <property fmtid="{D5CDD505-2E9C-101B-9397-08002B2CF9AE}" pid="74" name="rox_Meta22">
    <vt:lpwstr>n="Letzte VKS am" orderid="27" /&gt;&lt;Field id="rox_step_vks_u" caption="Letzter VKS-Verantwortlicher" orderid="28" /&gt;&lt;Field id="ro</vt:lpwstr>
  </property>
  <property fmtid="{D5CDD505-2E9C-101B-9397-08002B2CF9AE}" pid="75" name="rox_Meta23">
    <vt:lpwstr>x_step_vks" caption="VKS-Verantwortliche" type="roleconcat" orderid="29"&gt;Sifkovits, Alexandra - 26.05.2021&lt;/Field&gt;&lt;Field id="ro</vt:lpwstr>
  </property>
  <property fmtid="{D5CDD505-2E9C-101B-9397-08002B2CF9AE}" pid="76" name="rox_Meta24">
    <vt:lpwstr>x_step_freigabe_u" caption="2.Freigegeben von" orderid="30" /&gt;&lt;Field id="rox_step_freigabe_d" caption="2.Freigegeben" orderid="</vt:lpwstr>
  </property>
  <property fmtid="{D5CDD505-2E9C-101B-9397-08002B2CF9AE}" pid="77" name="rox_Meta25">
    <vt:lpwstr>31" /&gt;&lt;Field id="rox_RoleV" caption="Rolle: Verantwortlicher" orderid="46" /&gt;&lt;Field id="rox_RoleB" caption="Rolle: Ersteller (E</vt:lpwstr>
  </property>
  <property fmtid="{D5CDD505-2E9C-101B-9397-08002B2CF9AE}" pid="78" name="rox_Meta26">
    <vt:lpwstr>)" orderid="47" /&gt;&lt;Field id="rox_RoleP" caption="Rolle: 1.Freigeber" orderid="48" /&gt;&lt;Field id="rox_RoleK" caption="Rolle: VKS-V</vt:lpwstr>
  </property>
  <property fmtid="{D5CDD505-2E9C-101B-9397-08002B2CF9AE}" pid="79" name="rox_Meta27">
    <vt:lpwstr>erantwortlicher" orderid="49" /&gt;&lt;Field id="rox_RoleF" caption="Rolle: 2.Freigeber" orderid="50" /&gt;&lt;Field id="rox_RoleE" caption</vt:lpwstr>
  </property>
  <property fmtid="{D5CDD505-2E9C-101B-9397-08002B2CF9AE}" pid="80" name="rox_Meta28">
    <vt:lpwstr>="Rolle: Empfänger" orderid="51" /&gt;&lt;Field id="rox_RoleG" caption="Rolle: Empfänger (ohne Lesebestätigung)" orderid="52" /&gt;&lt;Glob</vt:lpwstr>
  </property>
  <property fmtid="{D5CDD505-2E9C-101B-9397-08002B2CF9AE}" pid="81" name="rox_Meta29">
    <vt:lpwstr>alFieldHandler url="https://roxtra.sfg.at/roxtra/doc/DownloadGlobalFieldHandler.ashx?token=NlR%24VFV4RFFjajgwRE95VmJNOG5MUFJPbX</vt:lpwstr>
  </property>
  <property fmtid="{D5CDD505-2E9C-101B-9397-08002B2CF9AE}" pid="82" name="rox_Meta30">
    <vt:lpwstr>RUcVBPc05uQzNLbVNGdVNaUUNoVEF3NDI4V0RoMlhEQnBlVDZmRFVwUFptWmhscUZuUW0zeHZ6RGpTdEl4cEFTNzFOc2xzbFhqa0thUFY2Yjl3UzdrNUxzdHBWUjNmT</vt:lpwstr>
  </property>
  <property fmtid="{D5CDD505-2E9C-101B-9397-08002B2CF9AE}" pid="83" name="rox_Meta31">
    <vt:lpwstr>2ZCUVNMd2NMdmNSZHV2eFRORHVrcTAvc0dsekpPMVZ4RTFPajVUTS81ZytCQm9uMStQaXNrRT0_" /&gt;&lt;/fields&gt;</vt:lpwstr>
  </property>
</Properties>
</file>