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autoCompressPictures="0"/>
  <mc:AlternateContent xmlns:mc="http://schemas.openxmlformats.org/markup-compatibility/2006">
    <mc:Choice Requires="x15">
      <x15ac:absPath xmlns:x15ac="http://schemas.microsoft.com/office/spreadsheetml/2010/11/ac" url="\\sfg.at\replikation\users\pflueger\Documents\SFG Allgemein\Formulare, BVZ, etc\"/>
    </mc:Choice>
  </mc:AlternateContent>
  <bookViews>
    <workbookView xWindow="0" yWindow="1380" windowWidth="15600" windowHeight="11760"/>
  </bookViews>
  <sheets>
    <sheet name="Allgemeine Daten" sheetId="47" r:id="rId1"/>
    <sheet name="Kostenart 1" sheetId="76" r:id="rId2"/>
    <sheet name="Kostenart 2" sheetId="80" r:id="rId3"/>
    <sheet name="Kostenart 3" sheetId="81" r:id="rId4"/>
    <sheet name="Kostenart 4" sheetId="82" r:id="rId5"/>
    <sheet name="Kostenart 5" sheetId="83" r:id="rId6"/>
    <sheet name="Kostenart 6" sheetId="84" r:id="rId7"/>
    <sheet name="Farblegende" sheetId="79" r:id="rId8"/>
  </sheets>
  <externalReferences>
    <externalReference r:id="rId9"/>
    <externalReference r:id="rId10"/>
    <externalReference r:id="rId11"/>
    <externalReference r:id="rId12"/>
  </externalReferences>
  <definedNames>
    <definedName name="_xlnm._FilterDatabase" localSheetId="0" hidden="1">'Allgemeine Daten'!$Q$28:$T$32</definedName>
    <definedName name="_xlnm._FilterDatabase" localSheetId="1" hidden="1">'Kostenart 1'!$B$17:$AB$567</definedName>
    <definedName name="_xlnm._FilterDatabase" localSheetId="2" hidden="1">'Kostenart 2'!$B$17:$AB$567</definedName>
    <definedName name="_xlnm._FilterDatabase" localSheetId="3" hidden="1">'Kostenart 3'!$B$17:$AB$567</definedName>
    <definedName name="_xlnm._FilterDatabase" localSheetId="4" hidden="1">'Kostenart 4'!$B$17:$AB$567</definedName>
    <definedName name="_xlnm._FilterDatabase" localSheetId="5" hidden="1">'Kostenart 5'!$B$17:$AB$567</definedName>
    <definedName name="_xlnm._FilterDatabase" localSheetId="6" hidden="1">'Kostenart 6'!$B$17:$AB$567</definedName>
    <definedName name="Dienstnehmer">[1]Kostenstellen!$B$3</definedName>
    <definedName name="_xlnm.Print_Area" localSheetId="0">'Allgemeine Daten'!$A$1:$U$56</definedName>
    <definedName name="_xlnm.Print_Area" localSheetId="7">Farblegende!$A$1:$L$14</definedName>
    <definedName name="_xlnm.Print_Area" localSheetId="1">'Kostenart 1'!$A$1:$AB$68</definedName>
    <definedName name="_xlnm.Print_Area" localSheetId="2">'Kostenart 2'!$A$1:$AB$68</definedName>
    <definedName name="_xlnm.Print_Area" localSheetId="3">'Kostenart 3'!$A$1:$AB$68</definedName>
    <definedName name="_xlnm.Print_Area" localSheetId="4">'Kostenart 4'!$A$1:$AB$68</definedName>
    <definedName name="_xlnm.Print_Area" localSheetId="5">'Kostenart 5'!$A$1:$AB$68</definedName>
    <definedName name="_xlnm.Print_Area" localSheetId="6">'Kostenart 6'!$A$1:$AB$68</definedName>
    <definedName name="_xlnm.Print_Titles" localSheetId="1">'Kostenart 1'!$11:$15</definedName>
    <definedName name="_xlnm.Print_Titles" localSheetId="2">'Kostenart 2'!$11:$15</definedName>
    <definedName name="_xlnm.Print_Titles" localSheetId="3">'Kostenart 3'!$11:$15</definedName>
    <definedName name="_xlnm.Print_Titles" localSheetId="4">'Kostenart 4'!$11:$15</definedName>
    <definedName name="_xlnm.Print_Titles" localSheetId="5">'Kostenart 5'!$11:$15</definedName>
    <definedName name="_xlnm.Print_Titles" localSheetId="6">'Kostenart 6'!$11:$15</definedName>
    <definedName name="Jahr" localSheetId="7">#REF!</definedName>
    <definedName name="Jahr" localSheetId="1">#REF!</definedName>
    <definedName name="Jahr" localSheetId="2">#REF!</definedName>
    <definedName name="Jahr" localSheetId="3">#REF!</definedName>
    <definedName name="Jahr" localSheetId="4">#REF!</definedName>
    <definedName name="Jahr" localSheetId="5">#REF!</definedName>
    <definedName name="Jahr" localSheetId="6">#REF!</definedName>
    <definedName name="Jahr">#REF!</definedName>
    <definedName name="kürzel">[1]Kostenstellen!$P$3</definedName>
    <definedName name="Projekt">[1]Kostenstellen!$B$2</definedName>
    <definedName name="rox_AlternativeGueltigkeit" localSheetId="1">'[2]Allgemeine Daten'!$O$8</definedName>
    <definedName name="rox_AlternativeGueltigkeit" localSheetId="2">'[2]Allgemeine Daten'!$O$8</definedName>
    <definedName name="rox_AlternativeGueltigkeit" localSheetId="3">'[2]Allgemeine Daten'!$O$8</definedName>
    <definedName name="rox_AlternativeGueltigkeit" localSheetId="4">'[2]Allgemeine Daten'!$O$8</definedName>
    <definedName name="rox_AlternativeGueltigkeit" localSheetId="5">'[2]Allgemeine Daten'!$O$8</definedName>
    <definedName name="rox_AlternativeGueltigkeit" localSheetId="6">'[2]Allgemeine Daten'!$O$8</definedName>
    <definedName name="rox_AlternativeGueltigkeit">'Allgemeine Daten'!$O$8</definedName>
    <definedName name="rox_Revision" localSheetId="7">'[3]Prüfbericht allgemein'!$M$1</definedName>
    <definedName name="rox_Revision" localSheetId="1">'[2]Allgemeine Daten'!$N$8</definedName>
    <definedName name="rox_Revision" localSheetId="2">'[2]Allgemeine Daten'!$N$8</definedName>
    <definedName name="rox_Revision" localSheetId="3">'[2]Allgemeine Daten'!$N$8</definedName>
    <definedName name="rox_Revision" localSheetId="4">'[2]Allgemeine Daten'!$N$8</definedName>
    <definedName name="rox_Revision" localSheetId="5">'[2]Allgemeine Daten'!$N$8</definedName>
    <definedName name="rox_Revision" localSheetId="6">'[2]Allgemeine Daten'!$N$8</definedName>
    <definedName name="rox_Revision">'Allgemeine Daten'!$N$8</definedName>
    <definedName name="rox_Title" localSheetId="7">'[4]Allgemeine Daten'!$E$8</definedName>
    <definedName name="rox_Title">'Allgemeine Daten'!$O$9</definedName>
    <definedName name="rox_VKSVersion" localSheetId="7">'[3]Prüfbericht allgemein'!$B$6</definedName>
    <definedName name="rox_VKSVersion">'Allgemeine Daten'!$N$9</definedName>
    <definedName name="Unternehmen">[1]Kostenstellen!$B$1</definedName>
  </definedNames>
  <calcPr calcId="162913"/>
</workbook>
</file>

<file path=xl/calcChain.xml><?xml version="1.0" encoding="utf-8"?>
<calcChain xmlns="http://schemas.openxmlformats.org/spreadsheetml/2006/main">
  <c r="AF567" i="84" l="1"/>
  <c r="AE567" i="84"/>
  <c r="AD567" i="84"/>
  <c r="AC567" i="84"/>
  <c r="AA567" i="84"/>
  <c r="AF566" i="84"/>
  <c r="AE566" i="84"/>
  <c r="AD566" i="84"/>
  <c r="AC566" i="84"/>
  <c r="AA566" i="84"/>
  <c r="AF565" i="84"/>
  <c r="AE565" i="84"/>
  <c r="AD565" i="84"/>
  <c r="AC565" i="84"/>
  <c r="AA565" i="84"/>
  <c r="AF564" i="84"/>
  <c r="AE564" i="84"/>
  <c r="AD564" i="84"/>
  <c r="AC564" i="84"/>
  <c r="AA564" i="84"/>
  <c r="AF563" i="84"/>
  <c r="AE563" i="84"/>
  <c r="AD563" i="84"/>
  <c r="AC563" i="84"/>
  <c r="AA563" i="84"/>
  <c r="AF562" i="84"/>
  <c r="AE562" i="84"/>
  <c r="AD562" i="84"/>
  <c r="AC562" i="84"/>
  <c r="AA562" i="84"/>
  <c r="AF561" i="84"/>
  <c r="AE561" i="84"/>
  <c r="AD561" i="84"/>
  <c r="AC561" i="84"/>
  <c r="AA561" i="84"/>
  <c r="AF560" i="84"/>
  <c r="AE560" i="84"/>
  <c r="AD560" i="84"/>
  <c r="AC560" i="84"/>
  <c r="AA560" i="84"/>
  <c r="AF559" i="84"/>
  <c r="AE559" i="84"/>
  <c r="AD559" i="84"/>
  <c r="AC559" i="84"/>
  <c r="AA559" i="84"/>
  <c r="AF558" i="84"/>
  <c r="AE558" i="84"/>
  <c r="AD558" i="84"/>
  <c r="AC558" i="84"/>
  <c r="AA558" i="84"/>
  <c r="AF557" i="84"/>
  <c r="AE557" i="84"/>
  <c r="AD557" i="84"/>
  <c r="AC557" i="84"/>
  <c r="AA557" i="84"/>
  <c r="AF556" i="84"/>
  <c r="AE556" i="84"/>
  <c r="AD556" i="84"/>
  <c r="AC556" i="84"/>
  <c r="AA556" i="84"/>
  <c r="AF555" i="84"/>
  <c r="AE555" i="84"/>
  <c r="AD555" i="84"/>
  <c r="AC555" i="84"/>
  <c r="AA555" i="84"/>
  <c r="AF554" i="84"/>
  <c r="AE554" i="84"/>
  <c r="AD554" i="84"/>
  <c r="AC554" i="84"/>
  <c r="AA554" i="84"/>
  <c r="AF553" i="84"/>
  <c r="AE553" i="84"/>
  <c r="AD553" i="84"/>
  <c r="AC553" i="84"/>
  <c r="AA553" i="84"/>
  <c r="AF552" i="84"/>
  <c r="AE552" i="84"/>
  <c r="AD552" i="84"/>
  <c r="AC552" i="84"/>
  <c r="AA552" i="84"/>
  <c r="AF551" i="84"/>
  <c r="AE551" i="84"/>
  <c r="AD551" i="84"/>
  <c r="AC551" i="84"/>
  <c r="AA551" i="84"/>
  <c r="AF550" i="84"/>
  <c r="AE550" i="84"/>
  <c r="AD550" i="84"/>
  <c r="AC550" i="84"/>
  <c r="AA550" i="84"/>
  <c r="AF549" i="84"/>
  <c r="AE549" i="84"/>
  <c r="AD549" i="84"/>
  <c r="AC549" i="84"/>
  <c r="AA549" i="84"/>
  <c r="AF548" i="84"/>
  <c r="AE548" i="84"/>
  <c r="AD548" i="84"/>
  <c r="AC548" i="84"/>
  <c r="AA548" i="84"/>
  <c r="AF547" i="84"/>
  <c r="AE547" i="84"/>
  <c r="AD547" i="84"/>
  <c r="AC547" i="84"/>
  <c r="AA547" i="84"/>
  <c r="AF546" i="84"/>
  <c r="AE546" i="84"/>
  <c r="AD546" i="84"/>
  <c r="AC546" i="84"/>
  <c r="AA546" i="84"/>
  <c r="AF545" i="84"/>
  <c r="AE545" i="84"/>
  <c r="AD545" i="84"/>
  <c r="AC545" i="84"/>
  <c r="AA545" i="84"/>
  <c r="AF544" i="84"/>
  <c r="AE544" i="84"/>
  <c r="AD544" i="84"/>
  <c r="AC544" i="84"/>
  <c r="AA544" i="84"/>
  <c r="AF543" i="84"/>
  <c r="AE543" i="84"/>
  <c r="AD543" i="84"/>
  <c r="AC543" i="84"/>
  <c r="AA543" i="84"/>
  <c r="AF542" i="84"/>
  <c r="AE542" i="84"/>
  <c r="AD542" i="84"/>
  <c r="AC542" i="84"/>
  <c r="AA542" i="84"/>
  <c r="AF541" i="84"/>
  <c r="AE541" i="84"/>
  <c r="AD541" i="84"/>
  <c r="AC541" i="84"/>
  <c r="AA541" i="84"/>
  <c r="AF540" i="84"/>
  <c r="AE540" i="84"/>
  <c r="AD540" i="84"/>
  <c r="AC540" i="84"/>
  <c r="AA540" i="84"/>
  <c r="AF539" i="84"/>
  <c r="AE539" i="84"/>
  <c r="AD539" i="84"/>
  <c r="AC539" i="84"/>
  <c r="AA539" i="84"/>
  <c r="AF538" i="84"/>
  <c r="AE538" i="84"/>
  <c r="AD538" i="84"/>
  <c r="AC538" i="84"/>
  <c r="AA538" i="84"/>
  <c r="AF537" i="84"/>
  <c r="AE537" i="84"/>
  <c r="AD537" i="84"/>
  <c r="AC537" i="84"/>
  <c r="AA537" i="84"/>
  <c r="AF536" i="84"/>
  <c r="AE536" i="84"/>
  <c r="AD536" i="84"/>
  <c r="AC536" i="84"/>
  <c r="AA536" i="84"/>
  <c r="AF535" i="84"/>
  <c r="AE535" i="84"/>
  <c r="AD535" i="84"/>
  <c r="AC535" i="84"/>
  <c r="AA535" i="84"/>
  <c r="AF534" i="84"/>
  <c r="AE534" i="84"/>
  <c r="AD534" i="84"/>
  <c r="AC534" i="84"/>
  <c r="AA534" i="84"/>
  <c r="AF533" i="84"/>
  <c r="AE533" i="84"/>
  <c r="AD533" i="84"/>
  <c r="AC533" i="84"/>
  <c r="AA533" i="84"/>
  <c r="AF532" i="84"/>
  <c r="AE532" i="84"/>
  <c r="AD532" i="84"/>
  <c r="AC532" i="84"/>
  <c r="AA532" i="84"/>
  <c r="AF531" i="84"/>
  <c r="AE531" i="84"/>
  <c r="AD531" i="84"/>
  <c r="AC531" i="84"/>
  <c r="AA531" i="84"/>
  <c r="AF530" i="84"/>
  <c r="AE530" i="84"/>
  <c r="AD530" i="84"/>
  <c r="AC530" i="84"/>
  <c r="AA530" i="84"/>
  <c r="AF529" i="84"/>
  <c r="AE529" i="84"/>
  <c r="AD529" i="84"/>
  <c r="AC529" i="84"/>
  <c r="AA529" i="84"/>
  <c r="AF528" i="84"/>
  <c r="AE528" i="84"/>
  <c r="AD528" i="84"/>
  <c r="AC528" i="84"/>
  <c r="AA528" i="84"/>
  <c r="AF527" i="84"/>
  <c r="AE527" i="84"/>
  <c r="AD527" i="84"/>
  <c r="AC527" i="84"/>
  <c r="AA527" i="84"/>
  <c r="AF526" i="84"/>
  <c r="AE526" i="84"/>
  <c r="AD526" i="84"/>
  <c r="AC526" i="84"/>
  <c r="AA526" i="84"/>
  <c r="AF525" i="84"/>
  <c r="AE525" i="84"/>
  <c r="AD525" i="84"/>
  <c r="AC525" i="84"/>
  <c r="AA525" i="84"/>
  <c r="AF524" i="84"/>
  <c r="AE524" i="84"/>
  <c r="AD524" i="84"/>
  <c r="AC524" i="84"/>
  <c r="AA524" i="84"/>
  <c r="AF523" i="84"/>
  <c r="AE523" i="84"/>
  <c r="AD523" i="84"/>
  <c r="AC523" i="84"/>
  <c r="AA523" i="84"/>
  <c r="AF522" i="84"/>
  <c r="AE522" i="84"/>
  <c r="AD522" i="84"/>
  <c r="AC522" i="84"/>
  <c r="AA522" i="84"/>
  <c r="AF521" i="84"/>
  <c r="AE521" i="84"/>
  <c r="AD521" i="84"/>
  <c r="AC521" i="84"/>
  <c r="AA521" i="84"/>
  <c r="AF520" i="84"/>
  <c r="AE520" i="84"/>
  <c r="AD520" i="84"/>
  <c r="AC520" i="84"/>
  <c r="AA520" i="84"/>
  <c r="AF519" i="84"/>
  <c r="AE519" i="84"/>
  <c r="AD519" i="84"/>
  <c r="AC519" i="84"/>
  <c r="AA519" i="84"/>
  <c r="AF518" i="84"/>
  <c r="AE518" i="84"/>
  <c r="AD518" i="84"/>
  <c r="AC518" i="84"/>
  <c r="AA518" i="84"/>
  <c r="AF517" i="84"/>
  <c r="AE517" i="84"/>
  <c r="AD517" i="84"/>
  <c r="AC517" i="84"/>
  <c r="AA517" i="84"/>
  <c r="AF516" i="84"/>
  <c r="AE516" i="84"/>
  <c r="AD516" i="84"/>
  <c r="AC516" i="84"/>
  <c r="AA516" i="84"/>
  <c r="AF515" i="84"/>
  <c r="AE515" i="84"/>
  <c r="AD515" i="84"/>
  <c r="AC515" i="84"/>
  <c r="AA515" i="84"/>
  <c r="AF514" i="84"/>
  <c r="AE514" i="84"/>
  <c r="AD514" i="84"/>
  <c r="AC514" i="84"/>
  <c r="AA514" i="84"/>
  <c r="AF513" i="84"/>
  <c r="AE513" i="84"/>
  <c r="AD513" i="84"/>
  <c r="AC513" i="84"/>
  <c r="AA513" i="84"/>
  <c r="AF512" i="84"/>
  <c r="AE512" i="84"/>
  <c r="AD512" i="84"/>
  <c r="AC512" i="84"/>
  <c r="AA512" i="84"/>
  <c r="AF511" i="84"/>
  <c r="AE511" i="84"/>
  <c r="AD511" i="84"/>
  <c r="AC511" i="84"/>
  <c r="AA511" i="84"/>
  <c r="AF510" i="84"/>
  <c r="AE510" i="84"/>
  <c r="AD510" i="84"/>
  <c r="AC510" i="84"/>
  <c r="AA510" i="84"/>
  <c r="AF509" i="84"/>
  <c r="AE509" i="84"/>
  <c r="AD509" i="84"/>
  <c r="AC509" i="84"/>
  <c r="AA509" i="84"/>
  <c r="AF508" i="84"/>
  <c r="AE508" i="84"/>
  <c r="AD508" i="84"/>
  <c r="AC508" i="84"/>
  <c r="AA508" i="84"/>
  <c r="AF507" i="84"/>
  <c r="AE507" i="84"/>
  <c r="AD507" i="84"/>
  <c r="AC507" i="84"/>
  <c r="AA507" i="84"/>
  <c r="AF506" i="84"/>
  <c r="AE506" i="84"/>
  <c r="AD506" i="84"/>
  <c r="AC506" i="84"/>
  <c r="AA506" i="84"/>
  <c r="AF505" i="84"/>
  <c r="AE505" i="84"/>
  <c r="AD505" i="84"/>
  <c r="AC505" i="84"/>
  <c r="AA505" i="84"/>
  <c r="AF504" i="84"/>
  <c r="AE504" i="84"/>
  <c r="AD504" i="84"/>
  <c r="AC504" i="84"/>
  <c r="AA504" i="84"/>
  <c r="AF503" i="84"/>
  <c r="AE503" i="84"/>
  <c r="AD503" i="84"/>
  <c r="AC503" i="84"/>
  <c r="AA503" i="84"/>
  <c r="AF502" i="84"/>
  <c r="AE502" i="84"/>
  <c r="AD502" i="84"/>
  <c r="AC502" i="84"/>
  <c r="AA502" i="84"/>
  <c r="AF501" i="84"/>
  <c r="AE501" i="84"/>
  <c r="AD501" i="84"/>
  <c r="AC501" i="84"/>
  <c r="AA501" i="84"/>
  <c r="AF500" i="84"/>
  <c r="AE500" i="84"/>
  <c r="AD500" i="84"/>
  <c r="AC500" i="84"/>
  <c r="AA500" i="84"/>
  <c r="AF499" i="84"/>
  <c r="AE499" i="84"/>
  <c r="AD499" i="84"/>
  <c r="AC499" i="84"/>
  <c r="AA499" i="84"/>
  <c r="AF498" i="84"/>
  <c r="AE498" i="84"/>
  <c r="AD498" i="84"/>
  <c r="AC498" i="84"/>
  <c r="AA498" i="84"/>
  <c r="AF497" i="84"/>
  <c r="AE497" i="84"/>
  <c r="AD497" i="84"/>
  <c r="AC497" i="84"/>
  <c r="AA497" i="84"/>
  <c r="AF496" i="84"/>
  <c r="AE496" i="84"/>
  <c r="AD496" i="84"/>
  <c r="AC496" i="84"/>
  <c r="AA496" i="84"/>
  <c r="AF495" i="84"/>
  <c r="AE495" i="84"/>
  <c r="AD495" i="84"/>
  <c r="AC495" i="84"/>
  <c r="AA495" i="84"/>
  <c r="AF494" i="84"/>
  <c r="AE494" i="84"/>
  <c r="AD494" i="84"/>
  <c r="AC494" i="84"/>
  <c r="AA494" i="84"/>
  <c r="AF493" i="84"/>
  <c r="AE493" i="84"/>
  <c r="AD493" i="84"/>
  <c r="AC493" i="84"/>
  <c r="AA493" i="84"/>
  <c r="AF492" i="84"/>
  <c r="AE492" i="84"/>
  <c r="AD492" i="84"/>
  <c r="AC492" i="84"/>
  <c r="AA492" i="84"/>
  <c r="AF491" i="84"/>
  <c r="AE491" i="84"/>
  <c r="AD491" i="84"/>
  <c r="AC491" i="84"/>
  <c r="AA491" i="84"/>
  <c r="AF490" i="84"/>
  <c r="AE490" i="84"/>
  <c r="AD490" i="84"/>
  <c r="AC490" i="84"/>
  <c r="AA490" i="84"/>
  <c r="AF489" i="84"/>
  <c r="AE489" i="84"/>
  <c r="AD489" i="84"/>
  <c r="AC489" i="84"/>
  <c r="AA489" i="84"/>
  <c r="AF488" i="84"/>
  <c r="AE488" i="84"/>
  <c r="AD488" i="84"/>
  <c r="AC488" i="84"/>
  <c r="AA488" i="84"/>
  <c r="AF487" i="84"/>
  <c r="AE487" i="84"/>
  <c r="AD487" i="84"/>
  <c r="AC487" i="84"/>
  <c r="AA487" i="84"/>
  <c r="AF486" i="84"/>
  <c r="AE486" i="84"/>
  <c r="AD486" i="84"/>
  <c r="AC486" i="84"/>
  <c r="AA486" i="84"/>
  <c r="AF485" i="84"/>
  <c r="AE485" i="84"/>
  <c r="AD485" i="84"/>
  <c r="AC485" i="84"/>
  <c r="AA485" i="84"/>
  <c r="AF484" i="84"/>
  <c r="AE484" i="84"/>
  <c r="AD484" i="84"/>
  <c r="AC484" i="84"/>
  <c r="AA484" i="84"/>
  <c r="AF483" i="84"/>
  <c r="AE483" i="84"/>
  <c r="AD483" i="84"/>
  <c r="AC483" i="84"/>
  <c r="AA483" i="84"/>
  <c r="AF482" i="84"/>
  <c r="AE482" i="84"/>
  <c r="AD482" i="84"/>
  <c r="AC482" i="84"/>
  <c r="AA482" i="84"/>
  <c r="AF481" i="84"/>
  <c r="AE481" i="84"/>
  <c r="AD481" i="84"/>
  <c r="AC481" i="84"/>
  <c r="AA481" i="84"/>
  <c r="AF480" i="84"/>
  <c r="AE480" i="84"/>
  <c r="AD480" i="84"/>
  <c r="AC480" i="84"/>
  <c r="AA480" i="84"/>
  <c r="AF479" i="84"/>
  <c r="AE479" i="84"/>
  <c r="AD479" i="84"/>
  <c r="AC479" i="84"/>
  <c r="AA479" i="84"/>
  <c r="AF478" i="84"/>
  <c r="AE478" i="84"/>
  <c r="AD478" i="84"/>
  <c r="AC478" i="84"/>
  <c r="AA478" i="84"/>
  <c r="AF477" i="84"/>
  <c r="AE477" i="84"/>
  <c r="AD477" i="84"/>
  <c r="AC477" i="84"/>
  <c r="AA477" i="84"/>
  <c r="AF476" i="84"/>
  <c r="AE476" i="84"/>
  <c r="AD476" i="84"/>
  <c r="AC476" i="84"/>
  <c r="AA476" i="84"/>
  <c r="AF475" i="84"/>
  <c r="AE475" i="84"/>
  <c r="AD475" i="84"/>
  <c r="AC475" i="84"/>
  <c r="AA475" i="84"/>
  <c r="AF474" i="84"/>
  <c r="AE474" i="84"/>
  <c r="AD474" i="84"/>
  <c r="AC474" i="84"/>
  <c r="AA474" i="84"/>
  <c r="AF473" i="84"/>
  <c r="AE473" i="84"/>
  <c r="AD473" i="84"/>
  <c r="AC473" i="84"/>
  <c r="AA473" i="84"/>
  <c r="AF472" i="84"/>
  <c r="AE472" i="84"/>
  <c r="AD472" i="84"/>
  <c r="AC472" i="84"/>
  <c r="AA472" i="84"/>
  <c r="AF471" i="84"/>
  <c r="AE471" i="84"/>
  <c r="AD471" i="84"/>
  <c r="AC471" i="84"/>
  <c r="AA471" i="84"/>
  <c r="AF470" i="84"/>
  <c r="AE470" i="84"/>
  <c r="AD470" i="84"/>
  <c r="AC470" i="84"/>
  <c r="AA470" i="84"/>
  <c r="AF469" i="84"/>
  <c r="AE469" i="84"/>
  <c r="AD469" i="84"/>
  <c r="AC469" i="84"/>
  <c r="AA469" i="84"/>
  <c r="AF468" i="84"/>
  <c r="AE468" i="84"/>
  <c r="AD468" i="84"/>
  <c r="AC468" i="84"/>
  <c r="AA468" i="84"/>
  <c r="AF467" i="84"/>
  <c r="AE467" i="84"/>
  <c r="AD467" i="84"/>
  <c r="AC467" i="84"/>
  <c r="AA467" i="84"/>
  <c r="AF466" i="84"/>
  <c r="AE466" i="84"/>
  <c r="AD466" i="84"/>
  <c r="AC466" i="84"/>
  <c r="AA466" i="84"/>
  <c r="AF465" i="84"/>
  <c r="AE465" i="84"/>
  <c r="AD465" i="84"/>
  <c r="AC465" i="84"/>
  <c r="AA465" i="84"/>
  <c r="AF464" i="84"/>
  <c r="AE464" i="84"/>
  <c r="AD464" i="84"/>
  <c r="AC464" i="84"/>
  <c r="AA464" i="84"/>
  <c r="AF463" i="84"/>
  <c r="AE463" i="84"/>
  <c r="AD463" i="84"/>
  <c r="AC463" i="84"/>
  <c r="AA463" i="84"/>
  <c r="AF462" i="84"/>
  <c r="AE462" i="84"/>
  <c r="AD462" i="84"/>
  <c r="AC462" i="84"/>
  <c r="AA462" i="84"/>
  <c r="AF461" i="84"/>
  <c r="AE461" i="84"/>
  <c r="AD461" i="84"/>
  <c r="AC461" i="84"/>
  <c r="AA461" i="84"/>
  <c r="AF460" i="84"/>
  <c r="AE460" i="84"/>
  <c r="AD460" i="84"/>
  <c r="AC460" i="84"/>
  <c r="AA460" i="84"/>
  <c r="AF459" i="84"/>
  <c r="AE459" i="84"/>
  <c r="AD459" i="84"/>
  <c r="AC459" i="84"/>
  <c r="AA459" i="84"/>
  <c r="AF458" i="84"/>
  <c r="AE458" i="84"/>
  <c r="AD458" i="84"/>
  <c r="AC458" i="84"/>
  <c r="AA458" i="84"/>
  <c r="AF457" i="84"/>
  <c r="AE457" i="84"/>
  <c r="AD457" i="84"/>
  <c r="AC457" i="84"/>
  <c r="AA457" i="84"/>
  <c r="AF456" i="84"/>
  <c r="AE456" i="84"/>
  <c r="AD456" i="84"/>
  <c r="AC456" i="84"/>
  <c r="AA456" i="84"/>
  <c r="AF455" i="84"/>
  <c r="AE455" i="84"/>
  <c r="AD455" i="84"/>
  <c r="AC455" i="84"/>
  <c r="AA455" i="84"/>
  <c r="AF454" i="84"/>
  <c r="AE454" i="84"/>
  <c r="AD454" i="84"/>
  <c r="AC454" i="84"/>
  <c r="AA454" i="84"/>
  <c r="AF453" i="84"/>
  <c r="AE453" i="84"/>
  <c r="AD453" i="84"/>
  <c r="AC453" i="84"/>
  <c r="AA453" i="84"/>
  <c r="AF452" i="84"/>
  <c r="AE452" i="84"/>
  <c r="AD452" i="84"/>
  <c r="AC452" i="84"/>
  <c r="AA452" i="84"/>
  <c r="AF451" i="84"/>
  <c r="AE451" i="84"/>
  <c r="AD451" i="84"/>
  <c r="AC451" i="84"/>
  <c r="AA451" i="84"/>
  <c r="AF450" i="84"/>
  <c r="AE450" i="84"/>
  <c r="AD450" i="84"/>
  <c r="AC450" i="84"/>
  <c r="AA450" i="84"/>
  <c r="AF449" i="84"/>
  <c r="AE449" i="84"/>
  <c r="AD449" i="84"/>
  <c r="AC449" i="84"/>
  <c r="AA449" i="84"/>
  <c r="AF448" i="84"/>
  <c r="AE448" i="84"/>
  <c r="AD448" i="84"/>
  <c r="AC448" i="84"/>
  <c r="AA448" i="84"/>
  <c r="AF447" i="84"/>
  <c r="AE447" i="84"/>
  <c r="AD447" i="84"/>
  <c r="AC447" i="84"/>
  <c r="AA447" i="84"/>
  <c r="AF446" i="84"/>
  <c r="AE446" i="84"/>
  <c r="AD446" i="84"/>
  <c r="AC446" i="84"/>
  <c r="AA446" i="84"/>
  <c r="AF445" i="84"/>
  <c r="AE445" i="84"/>
  <c r="AD445" i="84"/>
  <c r="AC445" i="84"/>
  <c r="AA445" i="84"/>
  <c r="AF444" i="84"/>
  <c r="AE444" i="84"/>
  <c r="AD444" i="84"/>
  <c r="AC444" i="84"/>
  <c r="AA444" i="84"/>
  <c r="AF443" i="84"/>
  <c r="AE443" i="84"/>
  <c r="AD443" i="84"/>
  <c r="AC443" i="84"/>
  <c r="AA443" i="84"/>
  <c r="AF442" i="84"/>
  <c r="AE442" i="84"/>
  <c r="AD442" i="84"/>
  <c r="AC442" i="84"/>
  <c r="AA442" i="84"/>
  <c r="AF441" i="84"/>
  <c r="AE441" i="84"/>
  <c r="AD441" i="84"/>
  <c r="AC441" i="84"/>
  <c r="AA441" i="84"/>
  <c r="AF440" i="84"/>
  <c r="AE440" i="84"/>
  <c r="AD440" i="84"/>
  <c r="AC440" i="84"/>
  <c r="AA440" i="84"/>
  <c r="AF439" i="84"/>
  <c r="AE439" i="84"/>
  <c r="AD439" i="84"/>
  <c r="AC439" i="84"/>
  <c r="AA439" i="84"/>
  <c r="AF438" i="84"/>
  <c r="AE438" i="84"/>
  <c r="AD438" i="84"/>
  <c r="AC438" i="84"/>
  <c r="AA438" i="84"/>
  <c r="AF437" i="84"/>
  <c r="AE437" i="84"/>
  <c r="AD437" i="84"/>
  <c r="AC437" i="84"/>
  <c r="AA437" i="84"/>
  <c r="AF436" i="84"/>
  <c r="AE436" i="84"/>
  <c r="AD436" i="84"/>
  <c r="AC436" i="84"/>
  <c r="AA436" i="84"/>
  <c r="AF435" i="84"/>
  <c r="AE435" i="84"/>
  <c r="AD435" i="84"/>
  <c r="AC435" i="84"/>
  <c r="AA435" i="84"/>
  <c r="AF434" i="84"/>
  <c r="AE434" i="84"/>
  <c r="AD434" i="84"/>
  <c r="AC434" i="84"/>
  <c r="AA434" i="84"/>
  <c r="AF433" i="84"/>
  <c r="AE433" i="84"/>
  <c r="AD433" i="84"/>
  <c r="AC433" i="84"/>
  <c r="AA433" i="84"/>
  <c r="AF432" i="84"/>
  <c r="AE432" i="84"/>
  <c r="AD432" i="84"/>
  <c r="AC432" i="84"/>
  <c r="AA432" i="84"/>
  <c r="AF431" i="84"/>
  <c r="AE431" i="84"/>
  <c r="AD431" i="84"/>
  <c r="AC431" i="84"/>
  <c r="AA431" i="84"/>
  <c r="AF430" i="84"/>
  <c r="AE430" i="84"/>
  <c r="AD430" i="84"/>
  <c r="AC430" i="84"/>
  <c r="AA430" i="84"/>
  <c r="AF429" i="84"/>
  <c r="AE429" i="84"/>
  <c r="AD429" i="84"/>
  <c r="AC429" i="84"/>
  <c r="AA429" i="84"/>
  <c r="AF428" i="84"/>
  <c r="AE428" i="84"/>
  <c r="AD428" i="84"/>
  <c r="AC428" i="84"/>
  <c r="AA428" i="84"/>
  <c r="AF427" i="84"/>
  <c r="AE427" i="84"/>
  <c r="AD427" i="84"/>
  <c r="AC427" i="84"/>
  <c r="AA427" i="84"/>
  <c r="AF426" i="84"/>
  <c r="AE426" i="84"/>
  <c r="AD426" i="84"/>
  <c r="AC426" i="84"/>
  <c r="AA426" i="84"/>
  <c r="AF425" i="84"/>
  <c r="AE425" i="84"/>
  <c r="AD425" i="84"/>
  <c r="AC425" i="84"/>
  <c r="AA425" i="84"/>
  <c r="AF424" i="84"/>
  <c r="AE424" i="84"/>
  <c r="AD424" i="84"/>
  <c r="AC424" i="84"/>
  <c r="AA424" i="84"/>
  <c r="AF423" i="84"/>
  <c r="AE423" i="84"/>
  <c r="AD423" i="84"/>
  <c r="AC423" i="84"/>
  <c r="AA423" i="84"/>
  <c r="AF422" i="84"/>
  <c r="AE422" i="84"/>
  <c r="AD422" i="84"/>
  <c r="AC422" i="84"/>
  <c r="AA422" i="84"/>
  <c r="AF421" i="84"/>
  <c r="AE421" i="84"/>
  <c r="AD421" i="84"/>
  <c r="AC421" i="84"/>
  <c r="AA421" i="84"/>
  <c r="AF420" i="84"/>
  <c r="AE420" i="84"/>
  <c r="AD420" i="84"/>
  <c r="AC420" i="84"/>
  <c r="AA420" i="84"/>
  <c r="AF419" i="84"/>
  <c r="AE419" i="84"/>
  <c r="AD419" i="84"/>
  <c r="AC419" i="84"/>
  <c r="AA419" i="84"/>
  <c r="AF418" i="84"/>
  <c r="AE418" i="84"/>
  <c r="AD418" i="84"/>
  <c r="AC418" i="84"/>
  <c r="AA418" i="84"/>
  <c r="AF417" i="84"/>
  <c r="AE417" i="84"/>
  <c r="AD417" i="84"/>
  <c r="AC417" i="84"/>
  <c r="AA417" i="84"/>
  <c r="AF416" i="84"/>
  <c r="AE416" i="84"/>
  <c r="AD416" i="84"/>
  <c r="AC416" i="84"/>
  <c r="AA416" i="84"/>
  <c r="AF415" i="84"/>
  <c r="AE415" i="84"/>
  <c r="AD415" i="84"/>
  <c r="AC415" i="84"/>
  <c r="AA415" i="84"/>
  <c r="AF414" i="84"/>
  <c r="AE414" i="84"/>
  <c r="AD414" i="84"/>
  <c r="AC414" i="84"/>
  <c r="AA414" i="84"/>
  <c r="AF413" i="84"/>
  <c r="AE413" i="84"/>
  <c r="AD413" i="84"/>
  <c r="AC413" i="84"/>
  <c r="AA413" i="84"/>
  <c r="AF412" i="84"/>
  <c r="AE412" i="84"/>
  <c r="AD412" i="84"/>
  <c r="AC412" i="84"/>
  <c r="AA412" i="84"/>
  <c r="AF411" i="84"/>
  <c r="AE411" i="84"/>
  <c r="AD411" i="84"/>
  <c r="AC411" i="84"/>
  <c r="AA411" i="84"/>
  <c r="AF410" i="84"/>
  <c r="AE410" i="84"/>
  <c r="AD410" i="84"/>
  <c r="AC410" i="84"/>
  <c r="AA410" i="84"/>
  <c r="AF409" i="84"/>
  <c r="AE409" i="84"/>
  <c r="AD409" i="84"/>
  <c r="AC409" i="84"/>
  <c r="AA409" i="84"/>
  <c r="AF408" i="84"/>
  <c r="AE408" i="84"/>
  <c r="AD408" i="84"/>
  <c r="AC408" i="84"/>
  <c r="AA408" i="84"/>
  <c r="AF407" i="84"/>
  <c r="AE407" i="84"/>
  <c r="AD407" i="84"/>
  <c r="AC407" i="84"/>
  <c r="AA407" i="84"/>
  <c r="AF406" i="84"/>
  <c r="AE406" i="84"/>
  <c r="AD406" i="84"/>
  <c r="AC406" i="84"/>
  <c r="AA406" i="84"/>
  <c r="AF405" i="84"/>
  <c r="AE405" i="84"/>
  <c r="AD405" i="84"/>
  <c r="AC405" i="84"/>
  <c r="AA405" i="84"/>
  <c r="AF404" i="84"/>
  <c r="AE404" i="84"/>
  <c r="AD404" i="84"/>
  <c r="AC404" i="84"/>
  <c r="AA404" i="84"/>
  <c r="AF403" i="84"/>
  <c r="AE403" i="84"/>
  <c r="AD403" i="84"/>
  <c r="AC403" i="84"/>
  <c r="AA403" i="84"/>
  <c r="AF402" i="84"/>
  <c r="AE402" i="84"/>
  <c r="AD402" i="84"/>
  <c r="AC402" i="84"/>
  <c r="AA402" i="84"/>
  <c r="AF401" i="84"/>
  <c r="AE401" i="84"/>
  <c r="AD401" i="84"/>
  <c r="AC401" i="84"/>
  <c r="AA401" i="84"/>
  <c r="AF400" i="84"/>
  <c r="AE400" i="84"/>
  <c r="AD400" i="84"/>
  <c r="AC400" i="84"/>
  <c r="AA400" i="84"/>
  <c r="AF399" i="84"/>
  <c r="AE399" i="84"/>
  <c r="AD399" i="84"/>
  <c r="AC399" i="84"/>
  <c r="AA399" i="84"/>
  <c r="AF398" i="84"/>
  <c r="AE398" i="84"/>
  <c r="AD398" i="84"/>
  <c r="AC398" i="84"/>
  <c r="AA398" i="84"/>
  <c r="AF397" i="84"/>
  <c r="AE397" i="84"/>
  <c r="AD397" i="84"/>
  <c r="AC397" i="84"/>
  <c r="AA397" i="84"/>
  <c r="AF396" i="84"/>
  <c r="AE396" i="84"/>
  <c r="AD396" i="84"/>
  <c r="AC396" i="84"/>
  <c r="AA396" i="84"/>
  <c r="AF395" i="84"/>
  <c r="AE395" i="84"/>
  <c r="AD395" i="84"/>
  <c r="AC395" i="84"/>
  <c r="AA395" i="84"/>
  <c r="AF394" i="84"/>
  <c r="AE394" i="84"/>
  <c r="AD394" i="84"/>
  <c r="AC394" i="84"/>
  <c r="AA394" i="84"/>
  <c r="AF393" i="84"/>
  <c r="AE393" i="84"/>
  <c r="AD393" i="84"/>
  <c r="AC393" i="84"/>
  <c r="AA393" i="84"/>
  <c r="AF392" i="84"/>
  <c r="AE392" i="84"/>
  <c r="AD392" i="84"/>
  <c r="AC392" i="84"/>
  <c r="AA392" i="84"/>
  <c r="AF391" i="84"/>
  <c r="AE391" i="84"/>
  <c r="AD391" i="84"/>
  <c r="AC391" i="84"/>
  <c r="AA391" i="84"/>
  <c r="AF390" i="84"/>
  <c r="AE390" i="84"/>
  <c r="AD390" i="84"/>
  <c r="AC390" i="84"/>
  <c r="AA390" i="84"/>
  <c r="AF389" i="84"/>
  <c r="AE389" i="84"/>
  <c r="AD389" i="84"/>
  <c r="AC389" i="84"/>
  <c r="AA389" i="84"/>
  <c r="AF388" i="84"/>
  <c r="AE388" i="84"/>
  <c r="AD388" i="84"/>
  <c r="AC388" i="84"/>
  <c r="AA388" i="84"/>
  <c r="AF387" i="84"/>
  <c r="AE387" i="84"/>
  <c r="AD387" i="84"/>
  <c r="AC387" i="84"/>
  <c r="AA387" i="84"/>
  <c r="AF386" i="84"/>
  <c r="AE386" i="84"/>
  <c r="AD386" i="84"/>
  <c r="AC386" i="84"/>
  <c r="AA386" i="84"/>
  <c r="AF385" i="84"/>
  <c r="AE385" i="84"/>
  <c r="AD385" i="84"/>
  <c r="AC385" i="84"/>
  <c r="AA385" i="84"/>
  <c r="AF384" i="84"/>
  <c r="AE384" i="84"/>
  <c r="AD384" i="84"/>
  <c r="AC384" i="84"/>
  <c r="AA384" i="84"/>
  <c r="AF383" i="84"/>
  <c r="AE383" i="84"/>
  <c r="AD383" i="84"/>
  <c r="AC383" i="84"/>
  <c r="AA383" i="84"/>
  <c r="AF382" i="84"/>
  <c r="AE382" i="84"/>
  <c r="AD382" i="84"/>
  <c r="AC382" i="84"/>
  <c r="AA382" i="84"/>
  <c r="AF381" i="84"/>
  <c r="AE381" i="84"/>
  <c r="AD381" i="84"/>
  <c r="AC381" i="84"/>
  <c r="AA381" i="84"/>
  <c r="AF380" i="84"/>
  <c r="AE380" i="84"/>
  <c r="AD380" i="84"/>
  <c r="AC380" i="84"/>
  <c r="AA380" i="84"/>
  <c r="AF379" i="84"/>
  <c r="AE379" i="84"/>
  <c r="AD379" i="84"/>
  <c r="AC379" i="84"/>
  <c r="AA379" i="84"/>
  <c r="AF378" i="84"/>
  <c r="AE378" i="84"/>
  <c r="AD378" i="84"/>
  <c r="AC378" i="84"/>
  <c r="AA378" i="84"/>
  <c r="AF377" i="84"/>
  <c r="AE377" i="84"/>
  <c r="AD377" i="84"/>
  <c r="AC377" i="84"/>
  <c r="AA377" i="84"/>
  <c r="AF376" i="84"/>
  <c r="AE376" i="84"/>
  <c r="AD376" i="84"/>
  <c r="AC376" i="84"/>
  <c r="AA376" i="84"/>
  <c r="AF375" i="84"/>
  <c r="AE375" i="84"/>
  <c r="AD375" i="84"/>
  <c r="AC375" i="84"/>
  <c r="AA375" i="84"/>
  <c r="AF374" i="84"/>
  <c r="AE374" i="84"/>
  <c r="AD374" i="84"/>
  <c r="AC374" i="84"/>
  <c r="AA374" i="84"/>
  <c r="AF373" i="84"/>
  <c r="AE373" i="84"/>
  <c r="AD373" i="84"/>
  <c r="AC373" i="84"/>
  <c r="AA373" i="84"/>
  <c r="AF372" i="84"/>
  <c r="AE372" i="84"/>
  <c r="AD372" i="84"/>
  <c r="AC372" i="84"/>
  <c r="AA372" i="84"/>
  <c r="AF371" i="84"/>
  <c r="AE371" i="84"/>
  <c r="AD371" i="84"/>
  <c r="AC371" i="84"/>
  <c r="AA371" i="84"/>
  <c r="AF370" i="84"/>
  <c r="AE370" i="84"/>
  <c r="AD370" i="84"/>
  <c r="AC370" i="84"/>
  <c r="AA370" i="84"/>
  <c r="AF369" i="84"/>
  <c r="AE369" i="84"/>
  <c r="AD369" i="84"/>
  <c r="AC369" i="84"/>
  <c r="AA369" i="84"/>
  <c r="AF368" i="84"/>
  <c r="AE368" i="84"/>
  <c r="AD368" i="84"/>
  <c r="AC368" i="84"/>
  <c r="AA368" i="84"/>
  <c r="AF367" i="84"/>
  <c r="AE367" i="84"/>
  <c r="AD367" i="84"/>
  <c r="AC367" i="84"/>
  <c r="AA367" i="84"/>
  <c r="AF366" i="84"/>
  <c r="AE366" i="84"/>
  <c r="AD366" i="84"/>
  <c r="AC366" i="84"/>
  <c r="AA366" i="84"/>
  <c r="AF365" i="84"/>
  <c r="AE365" i="84"/>
  <c r="AD365" i="84"/>
  <c r="AC365" i="84"/>
  <c r="AA365" i="84"/>
  <c r="AF364" i="84"/>
  <c r="AE364" i="84"/>
  <c r="AD364" i="84"/>
  <c r="AC364" i="84"/>
  <c r="AA364" i="84"/>
  <c r="AF363" i="84"/>
  <c r="AE363" i="84"/>
  <c r="AD363" i="84"/>
  <c r="AC363" i="84"/>
  <c r="AA363" i="84"/>
  <c r="AF362" i="84"/>
  <c r="AE362" i="84"/>
  <c r="AD362" i="84"/>
  <c r="AC362" i="84"/>
  <c r="AA362" i="84"/>
  <c r="AF361" i="84"/>
  <c r="AE361" i="84"/>
  <c r="AD361" i="84"/>
  <c r="AC361" i="84"/>
  <c r="AA361" i="84"/>
  <c r="AF360" i="84"/>
  <c r="AE360" i="84"/>
  <c r="AD360" i="84"/>
  <c r="AC360" i="84"/>
  <c r="AA360" i="84"/>
  <c r="AF359" i="84"/>
  <c r="AE359" i="84"/>
  <c r="AD359" i="84"/>
  <c r="AC359" i="84"/>
  <c r="AA359" i="84"/>
  <c r="AF358" i="84"/>
  <c r="AE358" i="84"/>
  <c r="AD358" i="84"/>
  <c r="AC358" i="84"/>
  <c r="AA358" i="84"/>
  <c r="AF357" i="84"/>
  <c r="AE357" i="84"/>
  <c r="AD357" i="84"/>
  <c r="AC357" i="84"/>
  <c r="AA357" i="84"/>
  <c r="AF356" i="84"/>
  <c r="AE356" i="84"/>
  <c r="AD356" i="84"/>
  <c r="AC356" i="84"/>
  <c r="AA356" i="84"/>
  <c r="AF355" i="84"/>
  <c r="AE355" i="84"/>
  <c r="AD355" i="84"/>
  <c r="AC355" i="84"/>
  <c r="AA355" i="84"/>
  <c r="AF354" i="84"/>
  <c r="AE354" i="84"/>
  <c r="AD354" i="84"/>
  <c r="AC354" i="84"/>
  <c r="AA354" i="84"/>
  <c r="AF353" i="84"/>
  <c r="AE353" i="84"/>
  <c r="AD353" i="84"/>
  <c r="AC353" i="84"/>
  <c r="AA353" i="84"/>
  <c r="AF352" i="84"/>
  <c r="AE352" i="84"/>
  <c r="AD352" i="84"/>
  <c r="AC352" i="84"/>
  <c r="AA352" i="84"/>
  <c r="AF351" i="84"/>
  <c r="AE351" i="84"/>
  <c r="AD351" i="84"/>
  <c r="AC351" i="84"/>
  <c r="AA351" i="84"/>
  <c r="AF350" i="84"/>
  <c r="AE350" i="84"/>
  <c r="AD350" i="84"/>
  <c r="AC350" i="84"/>
  <c r="AA350" i="84"/>
  <c r="AF349" i="84"/>
  <c r="AE349" i="84"/>
  <c r="AD349" i="84"/>
  <c r="AC349" i="84"/>
  <c r="AA349" i="84"/>
  <c r="AF348" i="84"/>
  <c r="AE348" i="84"/>
  <c r="AD348" i="84"/>
  <c r="AC348" i="84"/>
  <c r="AA348" i="84"/>
  <c r="AF347" i="84"/>
  <c r="AE347" i="84"/>
  <c r="AD347" i="84"/>
  <c r="AC347" i="84"/>
  <c r="AA347" i="84"/>
  <c r="AF346" i="84"/>
  <c r="AE346" i="84"/>
  <c r="AD346" i="84"/>
  <c r="AC346" i="84"/>
  <c r="AA346" i="84"/>
  <c r="AF345" i="84"/>
  <c r="AE345" i="84"/>
  <c r="AD345" i="84"/>
  <c r="AC345" i="84"/>
  <c r="AA345" i="84"/>
  <c r="AF344" i="84"/>
  <c r="AE344" i="84"/>
  <c r="AD344" i="84"/>
  <c r="AC344" i="84"/>
  <c r="AA344" i="84"/>
  <c r="AF343" i="84"/>
  <c r="AE343" i="84"/>
  <c r="AD343" i="84"/>
  <c r="AC343" i="84"/>
  <c r="AA343" i="84"/>
  <c r="AF342" i="84"/>
  <c r="AE342" i="84"/>
  <c r="AD342" i="84"/>
  <c r="AC342" i="84"/>
  <c r="AA342" i="84"/>
  <c r="AF341" i="84"/>
  <c r="AE341" i="84"/>
  <c r="AD341" i="84"/>
  <c r="AC341" i="84"/>
  <c r="AA341" i="84"/>
  <c r="AF340" i="84"/>
  <c r="AE340" i="84"/>
  <c r="AD340" i="84"/>
  <c r="AC340" i="84"/>
  <c r="AA340" i="84"/>
  <c r="AF339" i="84"/>
  <c r="AE339" i="84"/>
  <c r="AD339" i="84"/>
  <c r="AC339" i="84"/>
  <c r="AA339" i="84"/>
  <c r="AF338" i="84"/>
  <c r="AE338" i="84"/>
  <c r="AD338" i="84"/>
  <c r="AC338" i="84"/>
  <c r="AA338" i="84"/>
  <c r="AF337" i="84"/>
  <c r="AE337" i="84"/>
  <c r="AD337" i="84"/>
  <c r="AC337" i="84"/>
  <c r="AA337" i="84"/>
  <c r="AF336" i="84"/>
  <c r="AE336" i="84"/>
  <c r="AD336" i="84"/>
  <c r="AC336" i="84"/>
  <c r="AA336" i="84"/>
  <c r="AF335" i="84"/>
  <c r="AE335" i="84"/>
  <c r="AD335" i="84"/>
  <c r="AC335" i="84"/>
  <c r="AA335" i="84"/>
  <c r="AF334" i="84"/>
  <c r="AE334" i="84"/>
  <c r="AD334" i="84"/>
  <c r="AC334" i="84"/>
  <c r="AA334" i="84"/>
  <c r="AF333" i="84"/>
  <c r="AE333" i="84"/>
  <c r="AD333" i="84"/>
  <c r="AC333" i="84"/>
  <c r="AA333" i="84"/>
  <c r="AF332" i="84"/>
  <c r="AE332" i="84"/>
  <c r="AD332" i="84"/>
  <c r="AC332" i="84"/>
  <c r="AA332" i="84"/>
  <c r="AF331" i="84"/>
  <c r="AE331" i="84"/>
  <c r="AD331" i="84"/>
  <c r="AC331" i="84"/>
  <c r="AA331" i="84"/>
  <c r="AF330" i="84"/>
  <c r="AE330" i="84"/>
  <c r="AD330" i="84"/>
  <c r="AC330" i="84"/>
  <c r="AA330" i="84"/>
  <c r="AF329" i="84"/>
  <c r="AE329" i="84"/>
  <c r="AD329" i="84"/>
  <c r="AC329" i="84"/>
  <c r="AA329" i="84"/>
  <c r="AF328" i="84"/>
  <c r="AE328" i="84"/>
  <c r="AD328" i="84"/>
  <c r="AC328" i="84"/>
  <c r="AA328" i="84"/>
  <c r="AF327" i="84"/>
  <c r="AE327" i="84"/>
  <c r="AD327" i="84"/>
  <c r="AC327" i="84"/>
  <c r="AA327" i="84"/>
  <c r="AF326" i="84"/>
  <c r="AE326" i="84"/>
  <c r="AD326" i="84"/>
  <c r="AC326" i="84"/>
  <c r="AA326" i="84"/>
  <c r="AF325" i="84"/>
  <c r="AE325" i="84"/>
  <c r="AD325" i="84"/>
  <c r="AC325" i="84"/>
  <c r="AA325" i="84"/>
  <c r="AF324" i="84"/>
  <c r="AE324" i="84"/>
  <c r="AD324" i="84"/>
  <c r="AC324" i="84"/>
  <c r="AA324" i="84"/>
  <c r="AF323" i="84"/>
  <c r="AE323" i="84"/>
  <c r="AD323" i="84"/>
  <c r="AC323" i="84"/>
  <c r="AA323" i="84"/>
  <c r="AF322" i="84"/>
  <c r="AE322" i="84"/>
  <c r="AD322" i="84"/>
  <c r="AC322" i="84"/>
  <c r="AA322" i="84"/>
  <c r="AF321" i="84"/>
  <c r="AE321" i="84"/>
  <c r="AD321" i="84"/>
  <c r="AC321" i="84"/>
  <c r="AA321" i="84"/>
  <c r="AF320" i="84"/>
  <c r="AE320" i="84"/>
  <c r="AD320" i="84"/>
  <c r="AC320" i="84"/>
  <c r="AA320" i="84"/>
  <c r="AF319" i="84"/>
  <c r="AE319" i="84"/>
  <c r="AD319" i="84"/>
  <c r="AC319" i="84"/>
  <c r="AA319" i="84"/>
  <c r="AF318" i="84"/>
  <c r="AE318" i="84"/>
  <c r="AD318" i="84"/>
  <c r="AC318" i="84"/>
  <c r="AA318" i="84"/>
  <c r="AF317" i="84"/>
  <c r="AE317" i="84"/>
  <c r="AD317" i="84"/>
  <c r="AC317" i="84"/>
  <c r="AA317" i="84"/>
  <c r="AF316" i="84"/>
  <c r="AE316" i="84"/>
  <c r="AD316" i="84"/>
  <c r="AC316" i="84"/>
  <c r="AA316" i="84"/>
  <c r="AF315" i="84"/>
  <c r="AE315" i="84"/>
  <c r="AD315" i="84"/>
  <c r="AC315" i="84"/>
  <c r="AA315" i="84"/>
  <c r="AF314" i="84"/>
  <c r="AE314" i="84"/>
  <c r="AD314" i="84"/>
  <c r="AC314" i="84"/>
  <c r="AA314" i="84"/>
  <c r="AF313" i="84"/>
  <c r="AE313" i="84"/>
  <c r="AD313" i="84"/>
  <c r="AC313" i="84"/>
  <c r="AA313" i="84"/>
  <c r="AF312" i="84"/>
  <c r="AE312" i="84"/>
  <c r="AD312" i="84"/>
  <c r="AC312" i="84"/>
  <c r="AA312" i="84"/>
  <c r="AF311" i="84"/>
  <c r="AE311" i="84"/>
  <c r="AD311" i="84"/>
  <c r="AC311" i="84"/>
  <c r="AA311" i="84"/>
  <c r="AF310" i="84"/>
  <c r="AE310" i="84"/>
  <c r="AD310" i="84"/>
  <c r="AC310" i="84"/>
  <c r="AA310" i="84"/>
  <c r="AF309" i="84"/>
  <c r="AE309" i="84"/>
  <c r="AD309" i="84"/>
  <c r="AC309" i="84"/>
  <c r="AA309" i="84"/>
  <c r="AF308" i="84"/>
  <c r="AE308" i="84"/>
  <c r="AD308" i="84"/>
  <c r="AC308" i="84"/>
  <c r="AA308" i="84"/>
  <c r="AF307" i="84"/>
  <c r="AE307" i="84"/>
  <c r="AD307" i="84"/>
  <c r="AC307" i="84"/>
  <c r="AA307" i="84"/>
  <c r="AF306" i="84"/>
  <c r="AE306" i="84"/>
  <c r="AD306" i="84"/>
  <c r="AC306" i="84"/>
  <c r="AA306" i="84"/>
  <c r="AF305" i="84"/>
  <c r="AE305" i="84"/>
  <c r="AD305" i="84"/>
  <c r="AC305" i="84"/>
  <c r="AA305" i="84"/>
  <c r="AF304" i="84"/>
  <c r="AE304" i="84"/>
  <c r="AD304" i="84"/>
  <c r="AC304" i="84"/>
  <c r="AA304" i="84"/>
  <c r="AF303" i="84"/>
  <c r="AE303" i="84"/>
  <c r="AD303" i="84"/>
  <c r="AC303" i="84"/>
  <c r="AA303" i="84"/>
  <c r="AF302" i="84"/>
  <c r="AE302" i="84"/>
  <c r="AD302" i="84"/>
  <c r="AC302" i="84"/>
  <c r="AA302" i="84"/>
  <c r="AF301" i="84"/>
  <c r="AE301" i="84"/>
  <c r="AD301" i="84"/>
  <c r="AC301" i="84"/>
  <c r="AA301" i="84"/>
  <c r="AF300" i="84"/>
  <c r="AE300" i="84"/>
  <c r="AD300" i="84"/>
  <c r="AC300" i="84"/>
  <c r="AA300" i="84"/>
  <c r="AF299" i="84"/>
  <c r="AE299" i="84"/>
  <c r="AD299" i="84"/>
  <c r="AC299" i="84"/>
  <c r="AA299" i="84"/>
  <c r="AF298" i="84"/>
  <c r="AE298" i="84"/>
  <c r="AD298" i="84"/>
  <c r="AC298" i="84"/>
  <c r="AA298" i="84"/>
  <c r="AF297" i="84"/>
  <c r="AE297" i="84"/>
  <c r="AD297" i="84"/>
  <c r="AC297" i="84"/>
  <c r="AA297" i="84"/>
  <c r="AF296" i="84"/>
  <c r="AE296" i="84"/>
  <c r="AD296" i="84"/>
  <c r="AC296" i="84"/>
  <c r="AA296" i="84"/>
  <c r="AF295" i="84"/>
  <c r="AE295" i="84"/>
  <c r="AD295" i="84"/>
  <c r="AC295" i="84"/>
  <c r="AA295" i="84"/>
  <c r="AF294" i="84"/>
  <c r="AE294" i="84"/>
  <c r="AD294" i="84"/>
  <c r="AC294" i="84"/>
  <c r="AA294" i="84"/>
  <c r="AF293" i="84"/>
  <c r="AE293" i="84"/>
  <c r="AD293" i="84"/>
  <c r="AC293" i="84"/>
  <c r="AA293" i="84"/>
  <c r="AF292" i="84"/>
  <c r="AE292" i="84"/>
  <c r="AD292" i="84"/>
  <c r="AC292" i="84"/>
  <c r="AA292" i="84"/>
  <c r="AF291" i="84"/>
  <c r="AE291" i="84"/>
  <c r="AD291" i="84"/>
  <c r="AC291" i="84"/>
  <c r="AA291" i="84"/>
  <c r="AF290" i="84"/>
  <c r="AE290" i="84"/>
  <c r="AD290" i="84"/>
  <c r="AC290" i="84"/>
  <c r="AA290" i="84"/>
  <c r="AF289" i="84"/>
  <c r="AE289" i="84"/>
  <c r="AD289" i="84"/>
  <c r="AC289" i="84"/>
  <c r="AA289" i="84"/>
  <c r="AF288" i="84"/>
  <c r="AE288" i="84"/>
  <c r="AD288" i="84"/>
  <c r="AC288" i="84"/>
  <c r="AA288" i="84"/>
  <c r="AF287" i="84"/>
  <c r="AE287" i="84"/>
  <c r="AD287" i="84"/>
  <c r="AC287" i="84"/>
  <c r="AA287" i="84"/>
  <c r="AF286" i="84"/>
  <c r="AE286" i="84"/>
  <c r="AD286" i="84"/>
  <c r="AC286" i="84"/>
  <c r="AA286" i="84"/>
  <c r="AF285" i="84"/>
  <c r="AE285" i="84"/>
  <c r="AD285" i="84"/>
  <c r="AC285" i="84"/>
  <c r="AA285" i="84"/>
  <c r="AF284" i="84"/>
  <c r="AE284" i="84"/>
  <c r="AD284" i="84"/>
  <c r="AC284" i="84"/>
  <c r="AA284" i="84"/>
  <c r="AF283" i="84"/>
  <c r="AE283" i="84"/>
  <c r="AD283" i="84"/>
  <c r="AC283" i="84"/>
  <c r="AA283" i="84"/>
  <c r="AF282" i="84"/>
  <c r="AE282" i="84"/>
  <c r="AD282" i="84"/>
  <c r="AC282" i="84"/>
  <c r="AA282" i="84"/>
  <c r="AF281" i="84"/>
  <c r="AE281" i="84"/>
  <c r="AD281" i="84"/>
  <c r="AC281" i="84"/>
  <c r="AA281" i="84"/>
  <c r="AF280" i="84"/>
  <c r="AE280" i="84"/>
  <c r="AD280" i="84"/>
  <c r="AC280" i="84"/>
  <c r="AA280" i="84"/>
  <c r="AF279" i="84"/>
  <c r="AE279" i="84"/>
  <c r="AD279" i="84"/>
  <c r="AC279" i="84"/>
  <c r="AA279" i="84"/>
  <c r="AF278" i="84"/>
  <c r="AE278" i="84"/>
  <c r="AD278" i="84"/>
  <c r="AC278" i="84"/>
  <c r="AA278" i="84"/>
  <c r="AF277" i="84"/>
  <c r="AE277" i="84"/>
  <c r="AD277" i="84"/>
  <c r="AC277" i="84"/>
  <c r="AA277" i="84"/>
  <c r="AF276" i="84"/>
  <c r="AE276" i="84"/>
  <c r="AD276" i="84"/>
  <c r="AC276" i="84"/>
  <c r="AA276" i="84"/>
  <c r="AF275" i="84"/>
  <c r="AE275" i="84"/>
  <c r="AD275" i="84"/>
  <c r="AC275" i="84"/>
  <c r="AA275" i="84"/>
  <c r="AF274" i="84"/>
  <c r="AE274" i="84"/>
  <c r="AD274" i="84"/>
  <c r="AC274" i="84"/>
  <c r="AA274" i="84"/>
  <c r="AF273" i="84"/>
  <c r="AE273" i="84"/>
  <c r="AD273" i="84"/>
  <c r="AC273" i="84"/>
  <c r="AA273" i="84"/>
  <c r="AF272" i="84"/>
  <c r="AE272" i="84"/>
  <c r="AD272" i="84"/>
  <c r="AC272" i="84"/>
  <c r="AA272" i="84"/>
  <c r="AF271" i="84"/>
  <c r="AE271" i="84"/>
  <c r="AD271" i="84"/>
  <c r="AC271" i="84"/>
  <c r="AA271" i="84"/>
  <c r="AF270" i="84"/>
  <c r="AE270" i="84"/>
  <c r="AD270" i="84"/>
  <c r="AC270" i="84"/>
  <c r="AA270" i="84"/>
  <c r="AF269" i="84"/>
  <c r="AE269" i="84"/>
  <c r="AD269" i="84"/>
  <c r="AC269" i="84"/>
  <c r="AA269" i="84"/>
  <c r="AF268" i="84"/>
  <c r="AE268" i="84"/>
  <c r="AD268" i="84"/>
  <c r="AC268" i="84"/>
  <c r="AA268" i="84"/>
  <c r="AF267" i="84"/>
  <c r="AE267" i="84"/>
  <c r="AD267" i="84"/>
  <c r="AC267" i="84"/>
  <c r="AA267" i="84"/>
  <c r="AF266" i="84"/>
  <c r="AE266" i="84"/>
  <c r="AD266" i="84"/>
  <c r="AC266" i="84"/>
  <c r="AA266" i="84"/>
  <c r="AF265" i="84"/>
  <c r="AE265" i="84"/>
  <c r="AD265" i="84"/>
  <c r="AC265" i="84"/>
  <c r="AA265" i="84"/>
  <c r="AF264" i="84"/>
  <c r="AE264" i="84"/>
  <c r="AD264" i="84"/>
  <c r="AC264" i="84"/>
  <c r="AA264" i="84"/>
  <c r="AF263" i="84"/>
  <c r="AE263" i="84"/>
  <c r="AD263" i="84"/>
  <c r="AC263" i="84"/>
  <c r="AA263" i="84"/>
  <c r="AF262" i="84"/>
  <c r="AE262" i="84"/>
  <c r="AD262" i="84"/>
  <c r="AC262" i="84"/>
  <c r="AA262" i="84"/>
  <c r="AF261" i="84"/>
  <c r="AE261" i="84"/>
  <c r="AD261" i="84"/>
  <c r="AC261" i="84"/>
  <c r="AA261" i="84"/>
  <c r="AF260" i="84"/>
  <c r="AE260" i="84"/>
  <c r="AD260" i="84"/>
  <c r="AC260" i="84"/>
  <c r="AA260" i="84"/>
  <c r="AF259" i="84"/>
  <c r="AE259" i="84"/>
  <c r="AD259" i="84"/>
  <c r="AC259" i="84"/>
  <c r="AA259" i="84"/>
  <c r="AF258" i="84"/>
  <c r="AE258" i="84"/>
  <c r="AD258" i="84"/>
  <c r="AC258" i="84"/>
  <c r="AA258" i="84"/>
  <c r="AF257" i="84"/>
  <c r="AE257" i="84"/>
  <c r="AD257" i="84"/>
  <c r="AC257" i="84"/>
  <c r="AA257" i="84"/>
  <c r="AF256" i="84"/>
  <c r="AE256" i="84"/>
  <c r="AD256" i="84"/>
  <c r="AC256" i="84"/>
  <c r="AA256" i="84"/>
  <c r="AF255" i="84"/>
  <c r="AE255" i="84"/>
  <c r="AD255" i="84"/>
  <c r="AC255" i="84"/>
  <c r="AA255" i="84"/>
  <c r="AF254" i="84"/>
  <c r="AE254" i="84"/>
  <c r="AD254" i="84"/>
  <c r="AC254" i="84"/>
  <c r="AA254" i="84"/>
  <c r="AF253" i="84"/>
  <c r="AE253" i="84"/>
  <c r="AD253" i="84"/>
  <c r="AC253" i="84"/>
  <c r="AA253" i="84"/>
  <c r="AF252" i="84"/>
  <c r="AE252" i="84"/>
  <c r="AD252" i="84"/>
  <c r="AC252" i="84"/>
  <c r="AA252" i="84"/>
  <c r="AF251" i="84"/>
  <c r="AE251" i="84"/>
  <c r="AD251" i="84"/>
  <c r="AC251" i="84"/>
  <c r="AA251" i="84"/>
  <c r="AF250" i="84"/>
  <c r="AE250" i="84"/>
  <c r="AD250" i="84"/>
  <c r="AC250" i="84"/>
  <c r="AA250" i="84"/>
  <c r="AF249" i="84"/>
  <c r="AE249" i="84"/>
  <c r="AD249" i="84"/>
  <c r="AC249" i="84"/>
  <c r="AA249" i="84"/>
  <c r="AF248" i="84"/>
  <c r="AE248" i="84"/>
  <c r="AD248" i="84"/>
  <c r="AC248" i="84"/>
  <c r="AA248" i="84"/>
  <c r="AF247" i="84"/>
  <c r="AE247" i="84"/>
  <c r="AD247" i="84"/>
  <c r="AC247" i="84"/>
  <c r="AA247" i="84"/>
  <c r="AF246" i="84"/>
  <c r="AE246" i="84"/>
  <c r="AD246" i="84"/>
  <c r="AC246" i="84"/>
  <c r="AA246" i="84"/>
  <c r="AF245" i="84"/>
  <c r="AE245" i="84"/>
  <c r="AD245" i="84"/>
  <c r="AC245" i="84"/>
  <c r="AA245" i="84"/>
  <c r="AF244" i="84"/>
  <c r="AE244" i="84"/>
  <c r="AD244" i="84"/>
  <c r="AC244" i="84"/>
  <c r="AA244" i="84"/>
  <c r="AF243" i="84"/>
  <c r="AE243" i="84"/>
  <c r="AD243" i="84"/>
  <c r="AC243" i="84"/>
  <c r="AA243" i="84"/>
  <c r="AF242" i="84"/>
  <c r="AE242" i="84"/>
  <c r="AD242" i="84"/>
  <c r="AC242" i="84"/>
  <c r="AA242" i="84"/>
  <c r="AF241" i="84"/>
  <c r="AE241" i="84"/>
  <c r="AD241" i="84"/>
  <c r="AC241" i="84"/>
  <c r="AA241" i="84"/>
  <c r="AF240" i="84"/>
  <c r="AE240" i="84"/>
  <c r="AD240" i="84"/>
  <c r="AC240" i="84"/>
  <c r="AA240" i="84"/>
  <c r="AF239" i="84"/>
  <c r="AE239" i="84"/>
  <c r="AD239" i="84"/>
  <c r="AC239" i="84"/>
  <c r="AA239" i="84"/>
  <c r="AF238" i="84"/>
  <c r="AE238" i="84"/>
  <c r="AD238" i="84"/>
  <c r="AC238" i="84"/>
  <c r="AA238" i="84"/>
  <c r="AF237" i="84"/>
  <c r="AE237" i="84"/>
  <c r="AD237" i="84"/>
  <c r="AC237" i="84"/>
  <c r="AA237" i="84"/>
  <c r="AF236" i="84"/>
  <c r="AE236" i="84"/>
  <c r="AD236" i="84"/>
  <c r="AC236" i="84"/>
  <c r="AA236" i="84"/>
  <c r="AF235" i="84"/>
  <c r="AE235" i="84"/>
  <c r="AD235" i="84"/>
  <c r="AC235" i="84"/>
  <c r="AA235" i="84"/>
  <c r="AF234" i="84"/>
  <c r="AE234" i="84"/>
  <c r="AD234" i="84"/>
  <c r="AC234" i="84"/>
  <c r="AA234" i="84"/>
  <c r="AF233" i="84"/>
  <c r="AE233" i="84"/>
  <c r="AD233" i="84"/>
  <c r="AC233" i="84"/>
  <c r="AA233" i="84"/>
  <c r="AF232" i="84"/>
  <c r="AE232" i="84"/>
  <c r="AD232" i="84"/>
  <c r="AC232" i="84"/>
  <c r="AA232" i="84"/>
  <c r="AF231" i="84"/>
  <c r="AE231" i="84"/>
  <c r="AD231" i="84"/>
  <c r="AC231" i="84"/>
  <c r="AA231" i="84"/>
  <c r="AF230" i="84"/>
  <c r="AE230" i="84"/>
  <c r="AD230" i="84"/>
  <c r="AC230" i="84"/>
  <c r="AA230" i="84"/>
  <c r="AF229" i="84"/>
  <c r="AE229" i="84"/>
  <c r="AD229" i="84"/>
  <c r="AC229" i="84"/>
  <c r="AA229" i="84"/>
  <c r="AF228" i="84"/>
  <c r="AE228" i="84"/>
  <c r="AD228" i="84"/>
  <c r="AC228" i="84"/>
  <c r="AA228" i="84"/>
  <c r="AF227" i="84"/>
  <c r="AE227" i="84"/>
  <c r="AD227" i="84"/>
  <c r="AC227" i="84"/>
  <c r="AA227" i="84"/>
  <c r="AF226" i="84"/>
  <c r="AE226" i="84"/>
  <c r="AD226" i="84"/>
  <c r="AC226" i="84"/>
  <c r="AA226" i="84"/>
  <c r="AF225" i="84"/>
  <c r="AE225" i="84"/>
  <c r="AD225" i="84"/>
  <c r="AC225" i="84"/>
  <c r="AA225" i="84"/>
  <c r="AF224" i="84"/>
  <c r="AE224" i="84"/>
  <c r="AD224" i="84"/>
  <c r="AC224" i="84"/>
  <c r="AA224" i="84"/>
  <c r="AF223" i="84"/>
  <c r="AE223" i="84"/>
  <c r="AD223" i="84"/>
  <c r="AC223" i="84"/>
  <c r="AA223" i="84"/>
  <c r="AF222" i="84"/>
  <c r="AE222" i="84"/>
  <c r="AD222" i="84"/>
  <c r="AC222" i="84"/>
  <c r="AA222" i="84"/>
  <c r="AF221" i="84"/>
  <c r="AE221" i="84"/>
  <c r="AD221" i="84"/>
  <c r="AC221" i="84"/>
  <c r="AA221" i="84"/>
  <c r="AF220" i="84"/>
  <c r="AE220" i="84"/>
  <c r="AD220" i="84"/>
  <c r="AC220" i="84"/>
  <c r="AA220" i="84"/>
  <c r="AF219" i="84"/>
  <c r="AE219" i="84"/>
  <c r="AD219" i="84"/>
  <c r="AC219" i="84"/>
  <c r="AA219" i="84"/>
  <c r="AF218" i="84"/>
  <c r="AE218" i="84"/>
  <c r="AD218" i="84"/>
  <c r="AC218" i="84"/>
  <c r="AA218" i="84"/>
  <c r="AF217" i="84"/>
  <c r="AE217" i="84"/>
  <c r="AD217" i="84"/>
  <c r="AC217" i="84"/>
  <c r="AA217" i="84"/>
  <c r="AF216" i="84"/>
  <c r="AE216" i="84"/>
  <c r="AD216" i="84"/>
  <c r="AC216" i="84"/>
  <c r="AA216" i="84"/>
  <c r="AF215" i="84"/>
  <c r="AE215" i="84"/>
  <c r="AD215" i="84"/>
  <c r="AC215" i="84"/>
  <c r="AA215" i="84"/>
  <c r="AF214" i="84"/>
  <c r="AE214" i="84"/>
  <c r="AD214" i="84"/>
  <c r="AC214" i="84"/>
  <c r="AA214" i="84"/>
  <c r="AF213" i="84"/>
  <c r="AE213" i="84"/>
  <c r="AD213" i="84"/>
  <c r="AC213" i="84"/>
  <c r="AA213" i="84"/>
  <c r="AF212" i="84"/>
  <c r="AE212" i="84"/>
  <c r="AD212" i="84"/>
  <c r="AC212" i="84"/>
  <c r="AA212" i="84"/>
  <c r="AF211" i="84"/>
  <c r="AE211" i="84"/>
  <c r="AD211" i="84"/>
  <c r="AC211" i="84"/>
  <c r="AA211" i="84"/>
  <c r="AF210" i="84"/>
  <c r="AE210" i="84"/>
  <c r="AD210" i="84"/>
  <c r="AC210" i="84"/>
  <c r="AA210" i="84"/>
  <c r="AF209" i="84"/>
  <c r="AE209" i="84"/>
  <c r="AD209" i="84"/>
  <c r="AC209" i="84"/>
  <c r="AA209" i="84"/>
  <c r="AF208" i="84"/>
  <c r="AE208" i="84"/>
  <c r="AD208" i="84"/>
  <c r="AC208" i="84"/>
  <c r="AA208" i="84"/>
  <c r="AF207" i="84"/>
  <c r="AE207" i="84"/>
  <c r="AD207" i="84"/>
  <c r="AC207" i="84"/>
  <c r="AA207" i="84"/>
  <c r="AF206" i="84"/>
  <c r="AE206" i="84"/>
  <c r="AD206" i="84"/>
  <c r="AC206" i="84"/>
  <c r="AA206" i="84"/>
  <c r="AF205" i="84"/>
  <c r="AE205" i="84"/>
  <c r="AD205" i="84"/>
  <c r="AC205" i="84"/>
  <c r="AA205" i="84"/>
  <c r="AF204" i="84"/>
  <c r="AE204" i="84"/>
  <c r="AD204" i="84"/>
  <c r="AC204" i="84"/>
  <c r="AA204" i="84"/>
  <c r="AF203" i="84"/>
  <c r="AE203" i="84"/>
  <c r="AD203" i="84"/>
  <c r="AC203" i="84"/>
  <c r="AA203" i="84"/>
  <c r="AF202" i="84"/>
  <c r="AE202" i="84"/>
  <c r="AD202" i="84"/>
  <c r="AC202" i="84"/>
  <c r="AA202" i="84"/>
  <c r="AF201" i="84"/>
  <c r="AE201" i="84"/>
  <c r="AD201" i="84"/>
  <c r="AC201" i="84"/>
  <c r="AA201" i="84"/>
  <c r="AF200" i="84"/>
  <c r="AE200" i="84"/>
  <c r="AD200" i="84"/>
  <c r="AC200" i="84"/>
  <c r="AA200" i="84"/>
  <c r="AF199" i="84"/>
  <c r="AE199" i="84"/>
  <c r="AD199" i="84"/>
  <c r="AC199" i="84"/>
  <c r="AA199" i="84"/>
  <c r="AF198" i="84"/>
  <c r="AE198" i="84"/>
  <c r="AD198" i="84"/>
  <c r="AC198" i="84"/>
  <c r="AA198" i="84"/>
  <c r="AF197" i="84"/>
  <c r="AE197" i="84"/>
  <c r="AD197" i="84"/>
  <c r="AC197" i="84"/>
  <c r="AA197" i="84"/>
  <c r="AF196" i="84"/>
  <c r="AE196" i="84"/>
  <c r="AD196" i="84"/>
  <c r="AC196" i="84"/>
  <c r="AA196" i="84"/>
  <c r="AF195" i="84"/>
  <c r="AE195" i="84"/>
  <c r="AD195" i="84"/>
  <c r="AC195" i="84"/>
  <c r="AA195" i="84"/>
  <c r="AF194" i="84"/>
  <c r="AE194" i="84"/>
  <c r="AD194" i="84"/>
  <c r="AC194" i="84"/>
  <c r="AA194" i="84"/>
  <c r="AF193" i="84"/>
  <c r="AE193" i="84"/>
  <c r="AD193" i="84"/>
  <c r="AC193" i="84"/>
  <c r="AA193" i="84"/>
  <c r="AF192" i="84"/>
  <c r="AE192" i="84"/>
  <c r="AD192" i="84"/>
  <c r="AC192" i="84"/>
  <c r="AA192" i="84"/>
  <c r="AF191" i="84"/>
  <c r="AE191" i="84"/>
  <c r="AD191" i="84"/>
  <c r="AC191" i="84"/>
  <c r="AA191" i="84"/>
  <c r="AF190" i="84"/>
  <c r="AE190" i="84"/>
  <c r="AD190" i="84"/>
  <c r="AC190" i="84"/>
  <c r="AA190" i="84"/>
  <c r="AF189" i="84"/>
  <c r="AE189" i="84"/>
  <c r="AD189" i="84"/>
  <c r="AC189" i="84"/>
  <c r="AA189" i="84"/>
  <c r="AF188" i="84"/>
  <c r="AE188" i="84"/>
  <c r="AD188" i="84"/>
  <c r="AC188" i="84"/>
  <c r="AA188" i="84"/>
  <c r="AF187" i="84"/>
  <c r="AE187" i="84"/>
  <c r="AD187" i="84"/>
  <c r="AC187" i="84"/>
  <c r="AA187" i="84"/>
  <c r="AF186" i="84"/>
  <c r="AE186" i="84"/>
  <c r="AD186" i="84"/>
  <c r="AC186" i="84"/>
  <c r="AA186" i="84"/>
  <c r="AF185" i="84"/>
  <c r="AE185" i="84"/>
  <c r="AD185" i="84"/>
  <c r="AC185" i="84"/>
  <c r="AA185" i="84"/>
  <c r="AF184" i="84"/>
  <c r="AE184" i="84"/>
  <c r="AD184" i="84"/>
  <c r="AC184" i="84"/>
  <c r="AA184" i="84"/>
  <c r="AF183" i="84"/>
  <c r="AE183" i="84"/>
  <c r="AD183" i="84"/>
  <c r="AC183" i="84"/>
  <c r="AA183" i="84"/>
  <c r="AF182" i="84"/>
  <c r="AE182" i="84"/>
  <c r="AD182" i="84"/>
  <c r="AC182" i="84"/>
  <c r="AA182" i="84"/>
  <c r="AF181" i="84"/>
  <c r="AE181" i="84"/>
  <c r="AD181" i="84"/>
  <c r="AC181" i="84"/>
  <c r="AA181" i="84"/>
  <c r="AF180" i="84"/>
  <c r="AE180" i="84"/>
  <c r="AD180" i="84"/>
  <c r="AC180" i="84"/>
  <c r="AA180" i="84"/>
  <c r="AF179" i="84"/>
  <c r="AE179" i="84"/>
  <c r="AD179" i="84"/>
  <c r="AC179" i="84"/>
  <c r="AA179" i="84"/>
  <c r="AF178" i="84"/>
  <c r="AE178" i="84"/>
  <c r="AD178" i="84"/>
  <c r="AC178" i="84"/>
  <c r="AA178" i="84"/>
  <c r="AF177" i="84"/>
  <c r="AE177" i="84"/>
  <c r="AD177" i="84"/>
  <c r="AC177" i="84"/>
  <c r="AA177" i="84"/>
  <c r="AF176" i="84"/>
  <c r="AE176" i="84"/>
  <c r="AD176" i="84"/>
  <c r="AC176" i="84"/>
  <c r="AA176" i="84"/>
  <c r="AF175" i="84"/>
  <c r="AE175" i="84"/>
  <c r="AD175" i="84"/>
  <c r="AC175" i="84"/>
  <c r="AA175" i="84"/>
  <c r="AF174" i="84"/>
  <c r="AE174" i="84"/>
  <c r="AD174" i="84"/>
  <c r="AC174" i="84"/>
  <c r="AA174" i="84"/>
  <c r="AF173" i="84"/>
  <c r="AE173" i="84"/>
  <c r="AD173" i="84"/>
  <c r="AC173" i="84"/>
  <c r="AA173" i="84"/>
  <c r="AF172" i="84"/>
  <c r="AE172" i="84"/>
  <c r="AD172" i="84"/>
  <c r="AC172" i="84"/>
  <c r="AA172" i="84"/>
  <c r="AF171" i="84"/>
  <c r="AE171" i="84"/>
  <c r="AD171" i="84"/>
  <c r="AC171" i="84"/>
  <c r="AA171" i="84"/>
  <c r="AF170" i="84"/>
  <c r="AE170" i="84"/>
  <c r="AD170" i="84"/>
  <c r="AC170" i="84"/>
  <c r="AA170" i="84"/>
  <c r="AF169" i="84"/>
  <c r="AE169" i="84"/>
  <c r="AD169" i="84"/>
  <c r="AC169" i="84"/>
  <c r="AA169" i="84"/>
  <c r="AF168" i="84"/>
  <c r="AE168" i="84"/>
  <c r="AD168" i="84"/>
  <c r="AC168" i="84"/>
  <c r="AA168" i="84"/>
  <c r="AF167" i="84"/>
  <c r="AE167" i="84"/>
  <c r="AD167" i="84"/>
  <c r="AC167" i="84"/>
  <c r="AA167" i="84"/>
  <c r="AF166" i="84"/>
  <c r="AE166" i="84"/>
  <c r="AD166" i="84"/>
  <c r="AC166" i="84"/>
  <c r="AA166" i="84"/>
  <c r="AF165" i="84"/>
  <c r="AE165" i="84"/>
  <c r="AD165" i="84"/>
  <c r="AC165" i="84"/>
  <c r="AA165" i="84"/>
  <c r="AF164" i="84"/>
  <c r="AE164" i="84"/>
  <c r="AD164" i="84"/>
  <c r="AC164" i="84"/>
  <c r="AA164" i="84"/>
  <c r="AF163" i="84"/>
  <c r="AE163" i="84"/>
  <c r="AD163" i="84"/>
  <c r="AC163" i="84"/>
  <c r="AA163" i="84"/>
  <c r="AF162" i="84"/>
  <c r="AE162" i="84"/>
  <c r="AD162" i="84"/>
  <c r="AC162" i="84"/>
  <c r="AA162" i="84"/>
  <c r="AF161" i="84"/>
  <c r="AE161" i="84"/>
  <c r="AD161" i="84"/>
  <c r="AC161" i="84"/>
  <c r="AA161" i="84"/>
  <c r="AF160" i="84"/>
  <c r="AE160" i="84"/>
  <c r="AD160" i="84"/>
  <c r="AC160" i="84"/>
  <c r="AA160" i="84"/>
  <c r="AF159" i="84"/>
  <c r="AE159" i="84"/>
  <c r="AD159" i="84"/>
  <c r="AC159" i="84"/>
  <c r="AA159" i="84"/>
  <c r="AF158" i="84"/>
  <c r="AE158" i="84"/>
  <c r="AD158" i="84"/>
  <c r="AC158" i="84"/>
  <c r="AA158" i="84"/>
  <c r="AF157" i="84"/>
  <c r="AE157" i="84"/>
  <c r="AD157" i="84"/>
  <c r="AC157" i="84"/>
  <c r="AA157" i="84"/>
  <c r="AF156" i="84"/>
  <c r="AE156" i="84"/>
  <c r="AD156" i="84"/>
  <c r="AC156" i="84"/>
  <c r="AA156" i="84"/>
  <c r="AF155" i="84"/>
  <c r="AE155" i="84"/>
  <c r="AD155" i="84"/>
  <c r="AC155" i="84"/>
  <c r="AA155" i="84"/>
  <c r="AF154" i="84"/>
  <c r="AE154" i="84"/>
  <c r="AD154" i="84"/>
  <c r="AC154" i="84"/>
  <c r="AA154" i="84"/>
  <c r="AF153" i="84"/>
  <c r="AE153" i="84"/>
  <c r="AD153" i="84"/>
  <c r="AC153" i="84"/>
  <c r="AA153" i="84"/>
  <c r="AF152" i="84"/>
  <c r="AE152" i="84"/>
  <c r="AD152" i="84"/>
  <c r="AC152" i="84"/>
  <c r="AA152" i="84"/>
  <c r="AF151" i="84"/>
  <c r="AE151" i="84"/>
  <c r="AD151" i="84"/>
  <c r="AC151" i="84"/>
  <c r="AA151" i="84"/>
  <c r="AF150" i="84"/>
  <c r="AE150" i="84"/>
  <c r="AD150" i="84"/>
  <c r="AC150" i="84"/>
  <c r="AA150" i="84"/>
  <c r="AF149" i="84"/>
  <c r="AE149" i="84"/>
  <c r="AD149" i="84"/>
  <c r="AC149" i="84"/>
  <c r="AA149" i="84"/>
  <c r="AF148" i="84"/>
  <c r="AE148" i="84"/>
  <c r="AD148" i="84"/>
  <c r="AC148" i="84"/>
  <c r="AA148" i="84"/>
  <c r="AF147" i="84"/>
  <c r="AE147" i="84"/>
  <c r="AD147" i="84"/>
  <c r="AC147" i="84"/>
  <c r="AA147" i="84"/>
  <c r="AF146" i="84"/>
  <c r="AE146" i="84"/>
  <c r="AD146" i="84"/>
  <c r="AC146" i="84"/>
  <c r="AA146" i="84"/>
  <c r="AF145" i="84"/>
  <c r="AE145" i="84"/>
  <c r="AD145" i="84"/>
  <c r="AC145" i="84"/>
  <c r="AA145" i="84"/>
  <c r="AF144" i="84"/>
  <c r="AE144" i="84"/>
  <c r="AD144" i="84"/>
  <c r="AC144" i="84"/>
  <c r="AA144" i="84"/>
  <c r="AF143" i="84"/>
  <c r="AE143" i="84"/>
  <c r="AD143" i="84"/>
  <c r="AC143" i="84"/>
  <c r="AA143" i="84"/>
  <c r="AF142" i="84"/>
  <c r="AE142" i="84"/>
  <c r="AD142" i="84"/>
  <c r="AC142" i="84"/>
  <c r="AA142" i="84"/>
  <c r="AF141" i="84"/>
  <c r="AE141" i="84"/>
  <c r="AD141" i="84"/>
  <c r="AC141" i="84"/>
  <c r="AA141" i="84"/>
  <c r="AF140" i="84"/>
  <c r="AE140" i="84"/>
  <c r="AD140" i="84"/>
  <c r="AC140" i="84"/>
  <c r="AA140" i="84"/>
  <c r="AF139" i="84"/>
  <c r="AE139" i="84"/>
  <c r="AD139" i="84"/>
  <c r="AC139" i="84"/>
  <c r="AA139" i="84"/>
  <c r="AF138" i="84"/>
  <c r="AE138" i="84"/>
  <c r="AD138" i="84"/>
  <c r="AC138" i="84"/>
  <c r="AA138" i="84"/>
  <c r="AF137" i="84"/>
  <c r="AE137" i="84"/>
  <c r="AD137" i="84"/>
  <c r="AC137" i="84"/>
  <c r="AA137" i="84"/>
  <c r="AF136" i="84"/>
  <c r="AE136" i="84"/>
  <c r="AD136" i="84"/>
  <c r="AC136" i="84"/>
  <c r="AA136" i="84"/>
  <c r="AF135" i="84"/>
  <c r="AE135" i="84"/>
  <c r="AD135" i="84"/>
  <c r="AC135" i="84"/>
  <c r="AA135" i="84"/>
  <c r="AF134" i="84"/>
  <c r="AE134" i="84"/>
  <c r="AD134" i="84"/>
  <c r="AC134" i="84"/>
  <c r="AA134" i="84"/>
  <c r="AF133" i="84"/>
  <c r="AE133" i="84"/>
  <c r="AD133" i="84"/>
  <c r="AC133" i="84"/>
  <c r="AA133" i="84"/>
  <c r="AF132" i="84"/>
  <c r="AE132" i="84"/>
  <c r="AD132" i="84"/>
  <c r="AC132" i="84"/>
  <c r="AA132" i="84"/>
  <c r="AF131" i="84"/>
  <c r="AE131" i="84"/>
  <c r="AD131" i="84"/>
  <c r="AC131" i="84"/>
  <c r="AA131" i="84"/>
  <c r="AF130" i="84"/>
  <c r="AE130" i="84"/>
  <c r="AD130" i="84"/>
  <c r="AC130" i="84"/>
  <c r="AA130" i="84"/>
  <c r="AF129" i="84"/>
  <c r="AE129" i="84"/>
  <c r="AD129" i="84"/>
  <c r="AC129" i="84"/>
  <c r="AA129" i="84"/>
  <c r="AF128" i="84"/>
  <c r="AE128" i="84"/>
  <c r="AD128" i="84"/>
  <c r="AC128" i="84"/>
  <c r="AA128" i="84"/>
  <c r="AF127" i="84"/>
  <c r="AE127" i="84"/>
  <c r="AD127" i="84"/>
  <c r="AC127" i="84"/>
  <c r="AA127" i="84"/>
  <c r="AF126" i="84"/>
  <c r="AE126" i="84"/>
  <c r="AD126" i="84"/>
  <c r="AC126" i="84"/>
  <c r="AA126" i="84"/>
  <c r="AF125" i="84"/>
  <c r="AE125" i="84"/>
  <c r="AD125" i="84"/>
  <c r="AC125" i="84"/>
  <c r="AA125" i="84"/>
  <c r="AF124" i="84"/>
  <c r="AE124" i="84"/>
  <c r="AD124" i="84"/>
  <c r="AC124" i="84"/>
  <c r="AA124" i="84"/>
  <c r="AF123" i="84"/>
  <c r="AE123" i="84"/>
  <c r="AD123" i="84"/>
  <c r="AC123" i="84"/>
  <c r="AA123" i="84"/>
  <c r="AF122" i="84"/>
  <c r="AE122" i="84"/>
  <c r="AD122" i="84"/>
  <c r="AC122" i="84"/>
  <c r="AA122" i="84"/>
  <c r="AF121" i="84"/>
  <c r="AE121" i="84"/>
  <c r="AD121" i="84"/>
  <c r="AC121" i="84"/>
  <c r="AA121" i="84"/>
  <c r="AF120" i="84"/>
  <c r="AE120" i="84"/>
  <c r="AD120" i="84"/>
  <c r="AC120" i="84"/>
  <c r="AA120" i="84"/>
  <c r="AF119" i="84"/>
  <c r="AE119" i="84"/>
  <c r="AD119" i="84"/>
  <c r="AC119" i="84"/>
  <c r="AA119" i="84"/>
  <c r="AF118" i="84"/>
  <c r="AE118" i="84"/>
  <c r="AD118" i="84"/>
  <c r="AC118" i="84"/>
  <c r="AA118" i="84"/>
  <c r="AF117" i="84"/>
  <c r="AE117" i="84"/>
  <c r="AD117" i="84"/>
  <c r="AC117" i="84"/>
  <c r="AA117" i="84"/>
  <c r="AF116" i="84"/>
  <c r="AE116" i="84"/>
  <c r="AD116" i="84"/>
  <c r="AC116" i="84"/>
  <c r="AA116" i="84"/>
  <c r="AF115" i="84"/>
  <c r="AE115" i="84"/>
  <c r="AD115" i="84"/>
  <c r="AC115" i="84"/>
  <c r="AA115" i="84"/>
  <c r="AF114" i="84"/>
  <c r="AE114" i="84"/>
  <c r="AD114" i="84"/>
  <c r="AC114" i="84"/>
  <c r="AA114" i="84"/>
  <c r="AF113" i="84"/>
  <c r="AE113" i="84"/>
  <c r="AD113" i="84"/>
  <c r="AC113" i="84"/>
  <c r="AA113" i="84"/>
  <c r="AF112" i="84"/>
  <c r="AE112" i="84"/>
  <c r="AD112" i="84"/>
  <c r="AC112" i="84"/>
  <c r="AA112" i="84"/>
  <c r="AF111" i="84"/>
  <c r="AE111" i="84"/>
  <c r="AD111" i="84"/>
  <c r="AC111" i="84"/>
  <c r="AA111" i="84"/>
  <c r="AF110" i="84"/>
  <c r="AE110" i="84"/>
  <c r="AD110" i="84"/>
  <c r="AC110" i="84"/>
  <c r="AA110" i="84"/>
  <c r="AF109" i="84"/>
  <c r="AE109" i="84"/>
  <c r="AD109" i="84"/>
  <c r="AC109" i="84"/>
  <c r="AA109" i="84"/>
  <c r="AF108" i="84"/>
  <c r="AE108" i="84"/>
  <c r="AD108" i="84"/>
  <c r="AC108" i="84"/>
  <c r="AA108" i="84"/>
  <c r="AF107" i="84"/>
  <c r="AE107" i="84"/>
  <c r="AD107" i="84"/>
  <c r="AC107" i="84"/>
  <c r="AA107" i="84"/>
  <c r="AF106" i="84"/>
  <c r="AE106" i="84"/>
  <c r="AD106" i="84"/>
  <c r="AC106" i="84"/>
  <c r="AA106" i="84"/>
  <c r="AF105" i="84"/>
  <c r="AE105" i="84"/>
  <c r="AD105" i="84"/>
  <c r="AC105" i="84"/>
  <c r="AA105" i="84"/>
  <c r="AF104" i="84"/>
  <c r="AE104" i="84"/>
  <c r="AD104" i="84"/>
  <c r="AC104" i="84"/>
  <c r="AA104" i="84"/>
  <c r="AF103" i="84"/>
  <c r="AE103" i="84"/>
  <c r="AD103" i="84"/>
  <c r="AC103" i="84"/>
  <c r="AA103" i="84"/>
  <c r="AF102" i="84"/>
  <c r="AE102" i="84"/>
  <c r="AD102" i="84"/>
  <c r="AC102" i="84"/>
  <c r="AA102" i="84"/>
  <c r="AF101" i="84"/>
  <c r="AE101" i="84"/>
  <c r="AD101" i="84"/>
  <c r="AC101" i="84"/>
  <c r="AA101" i="84"/>
  <c r="AF100" i="84"/>
  <c r="AE100" i="84"/>
  <c r="AD100" i="84"/>
  <c r="AC100" i="84"/>
  <c r="AA100" i="84"/>
  <c r="AF99" i="84"/>
  <c r="AE99" i="84"/>
  <c r="AD99" i="84"/>
  <c r="AC99" i="84"/>
  <c r="AA99" i="84"/>
  <c r="AF98" i="84"/>
  <c r="AE98" i="84"/>
  <c r="AD98" i="84"/>
  <c r="AC98" i="84"/>
  <c r="AA98" i="84"/>
  <c r="AF97" i="84"/>
  <c r="AE97" i="84"/>
  <c r="AD97" i="84"/>
  <c r="AC97" i="84"/>
  <c r="AA97" i="84"/>
  <c r="AF96" i="84"/>
  <c r="AE96" i="84"/>
  <c r="AD96" i="84"/>
  <c r="AC96" i="84"/>
  <c r="AA96" i="84"/>
  <c r="AF95" i="84"/>
  <c r="AE95" i="84"/>
  <c r="AD95" i="84"/>
  <c r="AC95" i="84"/>
  <c r="AA95" i="84"/>
  <c r="AF94" i="84"/>
  <c r="AE94" i="84"/>
  <c r="AD94" i="84"/>
  <c r="AC94" i="84"/>
  <c r="AA94" i="84"/>
  <c r="AF93" i="84"/>
  <c r="AE93" i="84"/>
  <c r="AD93" i="84"/>
  <c r="AC93" i="84"/>
  <c r="AA93" i="84"/>
  <c r="AF92" i="84"/>
  <c r="AE92" i="84"/>
  <c r="AD92" i="84"/>
  <c r="AC92" i="84"/>
  <c r="AA92" i="84"/>
  <c r="AF91" i="84"/>
  <c r="AE91" i="84"/>
  <c r="AD91" i="84"/>
  <c r="AC91" i="84"/>
  <c r="AA91" i="84"/>
  <c r="AF90" i="84"/>
  <c r="AE90" i="84"/>
  <c r="AD90" i="84"/>
  <c r="AC90" i="84"/>
  <c r="AA90" i="84"/>
  <c r="AF89" i="84"/>
  <c r="AE89" i="84"/>
  <c r="AD89" i="84"/>
  <c r="AC89" i="84"/>
  <c r="AA89" i="84"/>
  <c r="AF88" i="84"/>
  <c r="AE88" i="84"/>
  <c r="AD88" i="84"/>
  <c r="AC88" i="84"/>
  <c r="AA88" i="84"/>
  <c r="AF87" i="84"/>
  <c r="AE87" i="84"/>
  <c r="AD87" i="84"/>
  <c r="AC87" i="84"/>
  <c r="AA87" i="84"/>
  <c r="AF86" i="84"/>
  <c r="AE86" i="84"/>
  <c r="AD86" i="84"/>
  <c r="AC86" i="84"/>
  <c r="AA86" i="84"/>
  <c r="AF85" i="84"/>
  <c r="AE85" i="84"/>
  <c r="AD85" i="84"/>
  <c r="AC85" i="84"/>
  <c r="AA85" i="84"/>
  <c r="AF84" i="84"/>
  <c r="AE84" i="84"/>
  <c r="AD84" i="84"/>
  <c r="AC84" i="84"/>
  <c r="AA84" i="84"/>
  <c r="AF83" i="84"/>
  <c r="AE83" i="84"/>
  <c r="AD83" i="84"/>
  <c r="AC83" i="84"/>
  <c r="AA83" i="84"/>
  <c r="AF82" i="84"/>
  <c r="AE82" i="84"/>
  <c r="AD82" i="84"/>
  <c r="AC82" i="84"/>
  <c r="AA82" i="84"/>
  <c r="AF81" i="84"/>
  <c r="AE81" i="84"/>
  <c r="AD81" i="84"/>
  <c r="AC81" i="84"/>
  <c r="AA81" i="84"/>
  <c r="AF80" i="84"/>
  <c r="AE80" i="84"/>
  <c r="AD80" i="84"/>
  <c r="AC80" i="84"/>
  <c r="AA80" i="84"/>
  <c r="AF79" i="84"/>
  <c r="AE79" i="84"/>
  <c r="AD79" i="84"/>
  <c r="AC79" i="84"/>
  <c r="AA79" i="84"/>
  <c r="AF78" i="84"/>
  <c r="AE78" i="84"/>
  <c r="AD78" i="84"/>
  <c r="AC78" i="84"/>
  <c r="AA78" i="84"/>
  <c r="AF77" i="84"/>
  <c r="AE77" i="84"/>
  <c r="AD77" i="84"/>
  <c r="AC77" i="84"/>
  <c r="AA77" i="84"/>
  <c r="AF76" i="84"/>
  <c r="AE76" i="84"/>
  <c r="AD76" i="84"/>
  <c r="AC76" i="84"/>
  <c r="AA76" i="84"/>
  <c r="AF75" i="84"/>
  <c r="AE75" i="84"/>
  <c r="AD75" i="84"/>
  <c r="AC75" i="84"/>
  <c r="AA75" i="84"/>
  <c r="AF74" i="84"/>
  <c r="AE74" i="84"/>
  <c r="AD74" i="84"/>
  <c r="AC74" i="84"/>
  <c r="AA74" i="84"/>
  <c r="AF73" i="84"/>
  <c r="AE73" i="84"/>
  <c r="AD73" i="84"/>
  <c r="AC73" i="84"/>
  <c r="AA73" i="84"/>
  <c r="AF72" i="84"/>
  <c r="AE72" i="84"/>
  <c r="AD72" i="84"/>
  <c r="AC72" i="84"/>
  <c r="AA72" i="84"/>
  <c r="AF71" i="84"/>
  <c r="AE71" i="84"/>
  <c r="AD71" i="84"/>
  <c r="AC71" i="84"/>
  <c r="AA71" i="84"/>
  <c r="AF70" i="84"/>
  <c r="AE70" i="84"/>
  <c r="AD70" i="84"/>
  <c r="AC70" i="84"/>
  <c r="AA70" i="84"/>
  <c r="AF69" i="84"/>
  <c r="AE69" i="84"/>
  <c r="AD69" i="84"/>
  <c r="AC69" i="84"/>
  <c r="AA69" i="84"/>
  <c r="AF68" i="84"/>
  <c r="AE68" i="84"/>
  <c r="AD68" i="84"/>
  <c r="AC68" i="84"/>
  <c r="AA68" i="84"/>
  <c r="AF67" i="84"/>
  <c r="AE67" i="84"/>
  <c r="AD67" i="84"/>
  <c r="AC67" i="84"/>
  <c r="AA67" i="84"/>
  <c r="AF66" i="84"/>
  <c r="AE66" i="84"/>
  <c r="AD66" i="84"/>
  <c r="AC66" i="84"/>
  <c r="AA66" i="84"/>
  <c r="AF65" i="84"/>
  <c r="AE65" i="84"/>
  <c r="AD65" i="84"/>
  <c r="AC65" i="84"/>
  <c r="AA65" i="84"/>
  <c r="AF64" i="84"/>
  <c r="AE64" i="84"/>
  <c r="AD64" i="84"/>
  <c r="AC64" i="84"/>
  <c r="AA64" i="84"/>
  <c r="AF63" i="84"/>
  <c r="AE63" i="84"/>
  <c r="AD63" i="84"/>
  <c r="AC63" i="84"/>
  <c r="AA63" i="84"/>
  <c r="AF62" i="84"/>
  <c r="AE62" i="84"/>
  <c r="AD62" i="84"/>
  <c r="AC62" i="84"/>
  <c r="AA62" i="84"/>
  <c r="AF61" i="84"/>
  <c r="AE61" i="84"/>
  <c r="AD61" i="84"/>
  <c r="AC61" i="84"/>
  <c r="AA61" i="84"/>
  <c r="AF60" i="84"/>
  <c r="AE60" i="84"/>
  <c r="AD60" i="84"/>
  <c r="AC60" i="84"/>
  <c r="AA60" i="84"/>
  <c r="AF59" i="84"/>
  <c r="AE59" i="84"/>
  <c r="AD59" i="84"/>
  <c r="AC59" i="84"/>
  <c r="AA59" i="84"/>
  <c r="AF58" i="84"/>
  <c r="AE58" i="84"/>
  <c r="AD58" i="84"/>
  <c r="AC58" i="84"/>
  <c r="AA58" i="84"/>
  <c r="AF57" i="84"/>
  <c r="AE57" i="84"/>
  <c r="AD57" i="84"/>
  <c r="AC57" i="84"/>
  <c r="AA57" i="84"/>
  <c r="AF56" i="84"/>
  <c r="AE56" i="84"/>
  <c r="AD56" i="84"/>
  <c r="AC56" i="84"/>
  <c r="AA56" i="84"/>
  <c r="AF55" i="84"/>
  <c r="AE55" i="84"/>
  <c r="AD55" i="84"/>
  <c r="AC55" i="84"/>
  <c r="AA55" i="84"/>
  <c r="AF54" i="84"/>
  <c r="AE54" i="84"/>
  <c r="AD54" i="84"/>
  <c r="AC54" i="84"/>
  <c r="AA54" i="84"/>
  <c r="AF53" i="84"/>
  <c r="AE53" i="84"/>
  <c r="AD53" i="84"/>
  <c r="AC53" i="84"/>
  <c r="AA53" i="84"/>
  <c r="AF52" i="84"/>
  <c r="AE52" i="84"/>
  <c r="AD52" i="84"/>
  <c r="AC52" i="84"/>
  <c r="AA52" i="84"/>
  <c r="AF51" i="84"/>
  <c r="AE51" i="84"/>
  <c r="AD51" i="84"/>
  <c r="AC51" i="84"/>
  <c r="AA51" i="84"/>
  <c r="AF50" i="84"/>
  <c r="AE50" i="84"/>
  <c r="AD50" i="84"/>
  <c r="AC50" i="84"/>
  <c r="AA50" i="84"/>
  <c r="AF49" i="84"/>
  <c r="AE49" i="84"/>
  <c r="AD49" i="84"/>
  <c r="AC49" i="84"/>
  <c r="AA49" i="84"/>
  <c r="AF48" i="84"/>
  <c r="AE48" i="84"/>
  <c r="AD48" i="84"/>
  <c r="AC48" i="84"/>
  <c r="AA48" i="84"/>
  <c r="AF47" i="84"/>
  <c r="AE47" i="84"/>
  <c r="AD47" i="84"/>
  <c r="AC47" i="84"/>
  <c r="AA47" i="84"/>
  <c r="AF46" i="84"/>
  <c r="AE46" i="84"/>
  <c r="AD46" i="84"/>
  <c r="AC46" i="84"/>
  <c r="AA46" i="84"/>
  <c r="AF45" i="84"/>
  <c r="AE45" i="84"/>
  <c r="AD45" i="84"/>
  <c r="AC45" i="84"/>
  <c r="AA45" i="84"/>
  <c r="AF44" i="84"/>
  <c r="AE44" i="84"/>
  <c r="AD44" i="84"/>
  <c r="AC44" i="84"/>
  <c r="AA44" i="84"/>
  <c r="AF43" i="84"/>
  <c r="AE43" i="84"/>
  <c r="AD43" i="84"/>
  <c r="AC43" i="84"/>
  <c r="AA43" i="84"/>
  <c r="AF42" i="84"/>
  <c r="AE42" i="84"/>
  <c r="AD42" i="84"/>
  <c r="AC42" i="84"/>
  <c r="AA42" i="84"/>
  <c r="AF41" i="84"/>
  <c r="AE41" i="84"/>
  <c r="AD41" i="84"/>
  <c r="AC41" i="84"/>
  <c r="AA41" i="84"/>
  <c r="AF40" i="84"/>
  <c r="AE40" i="84"/>
  <c r="AD40" i="84"/>
  <c r="AC40" i="84"/>
  <c r="AA40" i="84"/>
  <c r="AF39" i="84"/>
  <c r="AE39" i="84"/>
  <c r="AD39" i="84"/>
  <c r="AC39" i="84"/>
  <c r="AA39" i="84"/>
  <c r="AF38" i="84"/>
  <c r="AE38" i="84"/>
  <c r="AD38" i="84"/>
  <c r="AC38" i="84"/>
  <c r="AA38" i="84"/>
  <c r="AF37" i="84"/>
  <c r="AE37" i="84"/>
  <c r="AD37" i="84"/>
  <c r="AC37" i="84"/>
  <c r="AA37" i="84"/>
  <c r="AF36" i="84"/>
  <c r="AE36" i="84"/>
  <c r="AD36" i="84"/>
  <c r="AC36" i="84"/>
  <c r="AA36" i="84"/>
  <c r="AF35" i="84"/>
  <c r="AE35" i="84"/>
  <c r="AD35" i="84"/>
  <c r="AC35" i="84"/>
  <c r="AA35" i="84"/>
  <c r="AF34" i="84"/>
  <c r="AE34" i="84"/>
  <c r="AD34" i="84"/>
  <c r="AC34" i="84"/>
  <c r="AA34" i="84"/>
  <c r="AF33" i="84"/>
  <c r="AE33" i="84"/>
  <c r="AD33" i="84"/>
  <c r="AC33" i="84"/>
  <c r="AA33" i="84"/>
  <c r="AF32" i="84"/>
  <c r="AE32" i="84"/>
  <c r="AD32" i="84"/>
  <c r="AC32" i="84"/>
  <c r="AA32" i="84"/>
  <c r="AF31" i="84"/>
  <c r="AE31" i="84"/>
  <c r="AD31" i="84"/>
  <c r="AC31" i="84"/>
  <c r="AA31" i="84"/>
  <c r="AF30" i="84"/>
  <c r="AE30" i="84"/>
  <c r="AD30" i="84"/>
  <c r="AC30" i="84"/>
  <c r="AA30" i="84"/>
  <c r="AF29" i="84"/>
  <c r="AE29" i="84"/>
  <c r="AD29" i="84"/>
  <c r="AC29" i="84"/>
  <c r="AA29" i="84"/>
  <c r="AF28" i="84"/>
  <c r="AE28" i="84"/>
  <c r="AD28" i="84"/>
  <c r="AC28" i="84"/>
  <c r="AA28" i="84"/>
  <c r="AF27" i="84"/>
  <c r="AE27" i="84"/>
  <c r="AD27" i="84"/>
  <c r="AC27" i="84"/>
  <c r="AA27" i="84"/>
  <c r="AF26" i="84"/>
  <c r="AE26" i="84"/>
  <c r="AD26" i="84"/>
  <c r="AC26" i="84"/>
  <c r="AA26" i="84"/>
  <c r="AF25" i="84"/>
  <c r="AE25" i="84"/>
  <c r="AD25" i="84"/>
  <c r="AC25" i="84"/>
  <c r="AA25" i="84"/>
  <c r="AF24" i="84"/>
  <c r="AE24" i="84"/>
  <c r="AD24" i="84"/>
  <c r="AC24" i="84"/>
  <c r="AA24" i="84"/>
  <c r="AF23" i="84"/>
  <c r="AE23" i="84"/>
  <c r="AD23" i="84"/>
  <c r="AC23" i="84"/>
  <c r="AA23" i="84"/>
  <c r="AF22" i="84"/>
  <c r="AE22" i="84"/>
  <c r="AD22" i="84"/>
  <c r="AC22" i="84"/>
  <c r="AA22" i="84"/>
  <c r="AF21" i="84"/>
  <c r="AE21" i="84"/>
  <c r="AE15" i="84" s="1"/>
  <c r="AD21" i="84"/>
  <c r="AC21" i="84"/>
  <c r="AA21" i="84"/>
  <c r="AF20" i="84"/>
  <c r="AF15" i="84" s="1"/>
  <c r="AE20" i="84"/>
  <c r="AD20" i="84"/>
  <c r="AC20" i="84"/>
  <c r="AA20" i="84"/>
  <c r="AA16" i="84" s="1"/>
  <c r="O23" i="47" s="1"/>
  <c r="AF19" i="84"/>
  <c r="AE19" i="84"/>
  <c r="AD19" i="84"/>
  <c r="AC19" i="84"/>
  <c r="AC15" i="84" s="1"/>
  <c r="AA19" i="84"/>
  <c r="AF18" i="84"/>
  <c r="AE18" i="84"/>
  <c r="AD18" i="84"/>
  <c r="AC18" i="84"/>
  <c r="AA18" i="84"/>
  <c r="Y16" i="84"/>
  <c r="X16" i="84"/>
  <c r="V16" i="84"/>
  <c r="U16" i="84"/>
  <c r="M16" i="84"/>
  <c r="L16" i="84"/>
  <c r="AD15" i="84"/>
  <c r="P14" i="84"/>
  <c r="X11" i="84"/>
  <c r="T11" i="84"/>
  <c r="S11" i="84"/>
  <c r="Q11" i="84"/>
  <c r="D11" i="84"/>
  <c r="C11" i="84"/>
  <c r="X9" i="84"/>
  <c r="W9" i="84"/>
  <c r="R9" i="84"/>
  <c r="X8" i="84"/>
  <c r="M8" i="84"/>
  <c r="L8" i="84"/>
  <c r="J8" i="84"/>
  <c r="H8" i="84"/>
  <c r="D8" i="84"/>
  <c r="X7" i="84"/>
  <c r="C7" i="84"/>
  <c r="X6" i="84"/>
  <c r="A12" i="84" s="1"/>
  <c r="C6" i="84"/>
  <c r="AF567" i="83"/>
  <c r="AE567" i="83"/>
  <c r="AD567" i="83"/>
  <c r="AC567" i="83"/>
  <c r="AA567" i="83"/>
  <c r="AF566" i="83"/>
  <c r="AE566" i="83"/>
  <c r="AD566" i="83"/>
  <c r="AC566" i="83"/>
  <c r="AA566" i="83"/>
  <c r="AF565" i="83"/>
  <c r="AE565" i="83"/>
  <c r="AD565" i="83"/>
  <c r="AC565" i="83"/>
  <c r="AA565" i="83"/>
  <c r="AF564" i="83"/>
  <c r="AE564" i="83"/>
  <c r="AD564" i="83"/>
  <c r="AC564" i="83"/>
  <c r="AA564" i="83"/>
  <c r="AF563" i="83"/>
  <c r="AE563" i="83"/>
  <c r="AD563" i="83"/>
  <c r="AC563" i="83"/>
  <c r="AA563" i="83"/>
  <c r="AF562" i="83"/>
  <c r="AE562" i="83"/>
  <c r="AD562" i="83"/>
  <c r="AC562" i="83"/>
  <c r="AA562" i="83"/>
  <c r="AF561" i="83"/>
  <c r="AE561" i="83"/>
  <c r="AD561" i="83"/>
  <c r="AC561" i="83"/>
  <c r="AA561" i="83"/>
  <c r="AF560" i="83"/>
  <c r="AE560" i="83"/>
  <c r="AD560" i="83"/>
  <c r="AC560" i="83"/>
  <c r="AA560" i="83"/>
  <c r="AF559" i="83"/>
  <c r="AE559" i="83"/>
  <c r="AD559" i="83"/>
  <c r="AC559" i="83"/>
  <c r="AA559" i="83"/>
  <c r="AF558" i="83"/>
  <c r="AE558" i="83"/>
  <c r="AD558" i="83"/>
  <c r="AC558" i="83"/>
  <c r="AA558" i="83"/>
  <c r="AF557" i="83"/>
  <c r="AE557" i="83"/>
  <c r="AD557" i="83"/>
  <c r="AC557" i="83"/>
  <c r="AA557" i="83"/>
  <c r="AF556" i="83"/>
  <c r="AE556" i="83"/>
  <c r="AD556" i="83"/>
  <c r="AC556" i="83"/>
  <c r="AA556" i="83"/>
  <c r="AF555" i="83"/>
  <c r="AE555" i="83"/>
  <c r="AD555" i="83"/>
  <c r="AC555" i="83"/>
  <c r="AA555" i="83"/>
  <c r="AF554" i="83"/>
  <c r="AE554" i="83"/>
  <c r="AD554" i="83"/>
  <c r="AC554" i="83"/>
  <c r="AA554" i="83"/>
  <c r="AF553" i="83"/>
  <c r="AE553" i="83"/>
  <c r="AD553" i="83"/>
  <c r="AC553" i="83"/>
  <c r="AA553" i="83"/>
  <c r="AF552" i="83"/>
  <c r="AE552" i="83"/>
  <c r="AD552" i="83"/>
  <c r="AC552" i="83"/>
  <c r="AA552" i="83"/>
  <c r="AF551" i="83"/>
  <c r="AE551" i="83"/>
  <c r="AD551" i="83"/>
  <c r="AC551" i="83"/>
  <c r="AA551" i="83"/>
  <c r="AF550" i="83"/>
  <c r="AE550" i="83"/>
  <c r="AD550" i="83"/>
  <c r="AC550" i="83"/>
  <c r="AA550" i="83"/>
  <c r="AF549" i="83"/>
  <c r="AE549" i="83"/>
  <c r="AD549" i="83"/>
  <c r="AC549" i="83"/>
  <c r="AA549" i="83"/>
  <c r="AF548" i="83"/>
  <c r="AE548" i="83"/>
  <c r="AD548" i="83"/>
  <c r="AC548" i="83"/>
  <c r="AA548" i="83"/>
  <c r="AF547" i="83"/>
  <c r="AE547" i="83"/>
  <c r="AD547" i="83"/>
  <c r="AC547" i="83"/>
  <c r="AA547" i="83"/>
  <c r="AF546" i="83"/>
  <c r="AE546" i="83"/>
  <c r="AD546" i="83"/>
  <c r="AC546" i="83"/>
  <c r="AA546" i="83"/>
  <c r="AF545" i="83"/>
  <c r="AE545" i="83"/>
  <c r="AD545" i="83"/>
  <c r="AC545" i="83"/>
  <c r="AA545" i="83"/>
  <c r="AF544" i="83"/>
  <c r="AE544" i="83"/>
  <c r="AD544" i="83"/>
  <c r="AC544" i="83"/>
  <c r="AA544" i="83"/>
  <c r="AF543" i="83"/>
  <c r="AE543" i="83"/>
  <c r="AD543" i="83"/>
  <c r="AC543" i="83"/>
  <c r="AA543" i="83"/>
  <c r="AF542" i="83"/>
  <c r="AE542" i="83"/>
  <c r="AD542" i="83"/>
  <c r="AC542" i="83"/>
  <c r="AA542" i="83"/>
  <c r="AF541" i="83"/>
  <c r="AE541" i="83"/>
  <c r="AD541" i="83"/>
  <c r="AC541" i="83"/>
  <c r="AA541" i="83"/>
  <c r="AF540" i="83"/>
  <c r="AE540" i="83"/>
  <c r="AD540" i="83"/>
  <c r="AC540" i="83"/>
  <c r="AA540" i="83"/>
  <c r="AF539" i="83"/>
  <c r="AE539" i="83"/>
  <c r="AD539" i="83"/>
  <c r="AC539" i="83"/>
  <c r="AA539" i="83"/>
  <c r="AF538" i="83"/>
  <c r="AE538" i="83"/>
  <c r="AD538" i="83"/>
  <c r="AC538" i="83"/>
  <c r="AA538" i="83"/>
  <c r="AF537" i="83"/>
  <c r="AE537" i="83"/>
  <c r="AD537" i="83"/>
  <c r="AC537" i="83"/>
  <c r="AA537" i="83"/>
  <c r="AF536" i="83"/>
  <c r="AE536" i="83"/>
  <c r="AD536" i="83"/>
  <c r="AC536" i="83"/>
  <c r="AA536" i="83"/>
  <c r="AF535" i="83"/>
  <c r="AE535" i="83"/>
  <c r="AD535" i="83"/>
  <c r="AC535" i="83"/>
  <c r="AA535" i="83"/>
  <c r="AF534" i="83"/>
  <c r="AE534" i="83"/>
  <c r="AD534" i="83"/>
  <c r="AC534" i="83"/>
  <c r="AA534" i="83"/>
  <c r="AF533" i="83"/>
  <c r="AE533" i="83"/>
  <c r="AD533" i="83"/>
  <c r="AC533" i="83"/>
  <c r="AA533" i="83"/>
  <c r="AF532" i="83"/>
  <c r="AE532" i="83"/>
  <c r="AD532" i="83"/>
  <c r="AC532" i="83"/>
  <c r="AA532" i="83"/>
  <c r="AF531" i="83"/>
  <c r="AE531" i="83"/>
  <c r="AD531" i="83"/>
  <c r="AC531" i="83"/>
  <c r="AA531" i="83"/>
  <c r="AF530" i="83"/>
  <c r="AE530" i="83"/>
  <c r="AD530" i="83"/>
  <c r="AC530" i="83"/>
  <c r="AA530" i="83"/>
  <c r="AF529" i="83"/>
  <c r="AE529" i="83"/>
  <c r="AD529" i="83"/>
  <c r="AC529" i="83"/>
  <c r="AA529" i="83"/>
  <c r="AF528" i="83"/>
  <c r="AE528" i="83"/>
  <c r="AD528" i="83"/>
  <c r="AC528" i="83"/>
  <c r="AA528" i="83"/>
  <c r="AF527" i="83"/>
  <c r="AE527" i="83"/>
  <c r="AD527" i="83"/>
  <c r="AC527" i="83"/>
  <c r="AA527" i="83"/>
  <c r="AF526" i="83"/>
  <c r="AE526" i="83"/>
  <c r="AD526" i="83"/>
  <c r="AC526" i="83"/>
  <c r="AA526" i="83"/>
  <c r="AF525" i="83"/>
  <c r="AE525" i="83"/>
  <c r="AD525" i="83"/>
  <c r="AC525" i="83"/>
  <c r="AA525" i="83"/>
  <c r="AF524" i="83"/>
  <c r="AE524" i="83"/>
  <c r="AD524" i="83"/>
  <c r="AC524" i="83"/>
  <c r="AA524" i="83"/>
  <c r="AF523" i="83"/>
  <c r="AE523" i="83"/>
  <c r="AD523" i="83"/>
  <c r="AC523" i="83"/>
  <c r="AA523" i="83"/>
  <c r="AF522" i="83"/>
  <c r="AE522" i="83"/>
  <c r="AD522" i="83"/>
  <c r="AC522" i="83"/>
  <c r="AA522" i="83"/>
  <c r="AF521" i="83"/>
  <c r="AE521" i="83"/>
  <c r="AD521" i="83"/>
  <c r="AC521" i="83"/>
  <c r="AA521" i="83"/>
  <c r="AF520" i="83"/>
  <c r="AE520" i="83"/>
  <c r="AD520" i="83"/>
  <c r="AC520" i="83"/>
  <c r="AA520" i="83"/>
  <c r="AF519" i="83"/>
  <c r="AE519" i="83"/>
  <c r="AD519" i="83"/>
  <c r="AC519" i="83"/>
  <c r="AA519" i="83"/>
  <c r="AF518" i="83"/>
  <c r="AE518" i="83"/>
  <c r="AD518" i="83"/>
  <c r="AC518" i="83"/>
  <c r="AA518" i="83"/>
  <c r="AF517" i="83"/>
  <c r="AE517" i="83"/>
  <c r="AD517" i="83"/>
  <c r="AC517" i="83"/>
  <c r="AA517" i="83"/>
  <c r="AF516" i="83"/>
  <c r="AE516" i="83"/>
  <c r="AD516" i="83"/>
  <c r="AC516" i="83"/>
  <c r="AA516" i="83"/>
  <c r="AF515" i="83"/>
  <c r="AE515" i="83"/>
  <c r="AD515" i="83"/>
  <c r="AC515" i="83"/>
  <c r="AA515" i="83"/>
  <c r="AF514" i="83"/>
  <c r="AE514" i="83"/>
  <c r="AD514" i="83"/>
  <c r="AC514" i="83"/>
  <c r="AA514" i="83"/>
  <c r="AF513" i="83"/>
  <c r="AE513" i="83"/>
  <c r="AD513" i="83"/>
  <c r="AC513" i="83"/>
  <c r="AA513" i="83"/>
  <c r="AF512" i="83"/>
  <c r="AE512" i="83"/>
  <c r="AD512" i="83"/>
  <c r="AC512" i="83"/>
  <c r="AA512" i="83"/>
  <c r="AF511" i="83"/>
  <c r="AE511" i="83"/>
  <c r="AD511" i="83"/>
  <c r="AC511" i="83"/>
  <c r="AA511" i="83"/>
  <c r="AF510" i="83"/>
  <c r="AE510" i="83"/>
  <c r="AD510" i="83"/>
  <c r="AC510" i="83"/>
  <c r="AA510" i="83"/>
  <c r="AF509" i="83"/>
  <c r="AE509" i="83"/>
  <c r="AD509" i="83"/>
  <c r="AC509" i="83"/>
  <c r="AA509" i="83"/>
  <c r="AF508" i="83"/>
  <c r="AE508" i="83"/>
  <c r="AD508" i="83"/>
  <c r="AC508" i="83"/>
  <c r="AA508" i="83"/>
  <c r="AF507" i="83"/>
  <c r="AE507" i="83"/>
  <c r="AD507" i="83"/>
  <c r="AC507" i="83"/>
  <c r="AA507" i="83"/>
  <c r="AF506" i="83"/>
  <c r="AE506" i="83"/>
  <c r="AD506" i="83"/>
  <c r="AC506" i="83"/>
  <c r="AA506" i="83"/>
  <c r="AF505" i="83"/>
  <c r="AE505" i="83"/>
  <c r="AD505" i="83"/>
  <c r="AC505" i="83"/>
  <c r="AA505" i="83"/>
  <c r="AF504" i="83"/>
  <c r="AE504" i="83"/>
  <c r="AD504" i="83"/>
  <c r="AC504" i="83"/>
  <c r="AA504" i="83"/>
  <c r="AF503" i="83"/>
  <c r="AE503" i="83"/>
  <c r="AD503" i="83"/>
  <c r="AC503" i="83"/>
  <c r="AA503" i="83"/>
  <c r="AF502" i="83"/>
  <c r="AE502" i="83"/>
  <c r="AD502" i="83"/>
  <c r="AC502" i="83"/>
  <c r="AA502" i="83"/>
  <c r="AF501" i="83"/>
  <c r="AE501" i="83"/>
  <c r="AD501" i="83"/>
  <c r="AC501" i="83"/>
  <c r="AA501" i="83"/>
  <c r="AF500" i="83"/>
  <c r="AE500" i="83"/>
  <c r="AD500" i="83"/>
  <c r="AC500" i="83"/>
  <c r="AA500" i="83"/>
  <c r="AF499" i="83"/>
  <c r="AE499" i="83"/>
  <c r="AD499" i="83"/>
  <c r="AC499" i="83"/>
  <c r="AA499" i="83"/>
  <c r="AF498" i="83"/>
  <c r="AE498" i="83"/>
  <c r="AD498" i="83"/>
  <c r="AC498" i="83"/>
  <c r="AA498" i="83"/>
  <c r="AF497" i="83"/>
  <c r="AE497" i="83"/>
  <c r="AD497" i="83"/>
  <c r="AC497" i="83"/>
  <c r="AA497" i="83"/>
  <c r="AF496" i="83"/>
  <c r="AE496" i="83"/>
  <c r="AD496" i="83"/>
  <c r="AC496" i="83"/>
  <c r="AA496" i="83"/>
  <c r="AF495" i="83"/>
  <c r="AE495" i="83"/>
  <c r="AD495" i="83"/>
  <c r="AC495" i="83"/>
  <c r="AA495" i="83"/>
  <c r="AF494" i="83"/>
  <c r="AE494" i="83"/>
  <c r="AD494" i="83"/>
  <c r="AC494" i="83"/>
  <c r="AA494" i="83"/>
  <c r="AF493" i="83"/>
  <c r="AE493" i="83"/>
  <c r="AD493" i="83"/>
  <c r="AC493" i="83"/>
  <c r="AA493" i="83"/>
  <c r="AF492" i="83"/>
  <c r="AE492" i="83"/>
  <c r="AD492" i="83"/>
  <c r="AC492" i="83"/>
  <c r="AA492" i="83"/>
  <c r="AF491" i="83"/>
  <c r="AE491" i="83"/>
  <c r="AD491" i="83"/>
  <c r="AC491" i="83"/>
  <c r="AA491" i="83"/>
  <c r="AF490" i="83"/>
  <c r="AE490" i="83"/>
  <c r="AD490" i="83"/>
  <c r="AC490" i="83"/>
  <c r="AA490" i="83"/>
  <c r="AF489" i="83"/>
  <c r="AE489" i="83"/>
  <c r="AD489" i="83"/>
  <c r="AC489" i="83"/>
  <c r="AA489" i="83"/>
  <c r="AF488" i="83"/>
  <c r="AE488" i="83"/>
  <c r="AD488" i="83"/>
  <c r="AC488" i="83"/>
  <c r="AA488" i="83"/>
  <c r="AF487" i="83"/>
  <c r="AE487" i="83"/>
  <c r="AD487" i="83"/>
  <c r="AC487" i="83"/>
  <c r="AA487" i="83"/>
  <c r="AF486" i="83"/>
  <c r="AE486" i="83"/>
  <c r="AD486" i="83"/>
  <c r="AC486" i="83"/>
  <c r="AA486" i="83"/>
  <c r="AF485" i="83"/>
  <c r="AE485" i="83"/>
  <c r="AD485" i="83"/>
  <c r="AC485" i="83"/>
  <c r="AA485" i="83"/>
  <c r="AF484" i="83"/>
  <c r="AE484" i="83"/>
  <c r="AD484" i="83"/>
  <c r="AC484" i="83"/>
  <c r="AA484" i="83"/>
  <c r="AF483" i="83"/>
  <c r="AE483" i="83"/>
  <c r="AD483" i="83"/>
  <c r="AC483" i="83"/>
  <c r="AA483" i="83"/>
  <c r="AF482" i="83"/>
  <c r="AE482" i="83"/>
  <c r="AD482" i="83"/>
  <c r="AC482" i="83"/>
  <c r="AA482" i="83"/>
  <c r="AF481" i="83"/>
  <c r="AE481" i="83"/>
  <c r="AD481" i="83"/>
  <c r="AC481" i="83"/>
  <c r="AA481" i="83"/>
  <c r="AF480" i="83"/>
  <c r="AE480" i="83"/>
  <c r="AD480" i="83"/>
  <c r="AC480" i="83"/>
  <c r="AA480" i="83"/>
  <c r="AF479" i="83"/>
  <c r="AE479" i="83"/>
  <c r="AD479" i="83"/>
  <c r="AC479" i="83"/>
  <c r="AA479" i="83"/>
  <c r="AF478" i="83"/>
  <c r="AE478" i="83"/>
  <c r="AD478" i="83"/>
  <c r="AC478" i="83"/>
  <c r="AA478" i="83"/>
  <c r="AF477" i="83"/>
  <c r="AE477" i="83"/>
  <c r="AD477" i="83"/>
  <c r="AC477" i="83"/>
  <c r="AA477" i="83"/>
  <c r="AF476" i="83"/>
  <c r="AE476" i="83"/>
  <c r="AD476" i="83"/>
  <c r="AC476" i="83"/>
  <c r="AA476" i="83"/>
  <c r="AF475" i="83"/>
  <c r="AE475" i="83"/>
  <c r="AD475" i="83"/>
  <c r="AC475" i="83"/>
  <c r="AA475" i="83"/>
  <c r="AF474" i="83"/>
  <c r="AE474" i="83"/>
  <c r="AD474" i="83"/>
  <c r="AC474" i="83"/>
  <c r="AA474" i="83"/>
  <c r="AF473" i="83"/>
  <c r="AE473" i="83"/>
  <c r="AD473" i="83"/>
  <c r="AC473" i="83"/>
  <c r="AA473" i="83"/>
  <c r="AF472" i="83"/>
  <c r="AE472" i="83"/>
  <c r="AD472" i="83"/>
  <c r="AC472" i="83"/>
  <c r="AA472" i="83"/>
  <c r="AF471" i="83"/>
  <c r="AE471" i="83"/>
  <c r="AD471" i="83"/>
  <c r="AC471" i="83"/>
  <c r="AA471" i="83"/>
  <c r="AF470" i="83"/>
  <c r="AE470" i="83"/>
  <c r="AD470" i="83"/>
  <c r="AC470" i="83"/>
  <c r="AA470" i="83"/>
  <c r="AF469" i="83"/>
  <c r="AE469" i="83"/>
  <c r="AD469" i="83"/>
  <c r="AC469" i="83"/>
  <c r="AA469" i="83"/>
  <c r="AF468" i="83"/>
  <c r="AE468" i="83"/>
  <c r="AD468" i="83"/>
  <c r="AC468" i="83"/>
  <c r="AA468" i="83"/>
  <c r="AF467" i="83"/>
  <c r="AE467" i="83"/>
  <c r="AD467" i="83"/>
  <c r="AC467" i="83"/>
  <c r="AA467" i="83"/>
  <c r="AF466" i="83"/>
  <c r="AE466" i="83"/>
  <c r="AD466" i="83"/>
  <c r="AC466" i="83"/>
  <c r="AA466" i="83"/>
  <c r="AF465" i="83"/>
  <c r="AE465" i="83"/>
  <c r="AD465" i="83"/>
  <c r="AC465" i="83"/>
  <c r="AA465" i="83"/>
  <c r="AF464" i="83"/>
  <c r="AE464" i="83"/>
  <c r="AD464" i="83"/>
  <c r="AC464" i="83"/>
  <c r="AA464" i="83"/>
  <c r="AF463" i="83"/>
  <c r="AE463" i="83"/>
  <c r="AD463" i="83"/>
  <c r="AC463" i="83"/>
  <c r="AA463" i="83"/>
  <c r="AF462" i="83"/>
  <c r="AE462" i="83"/>
  <c r="AD462" i="83"/>
  <c r="AC462" i="83"/>
  <c r="AA462" i="83"/>
  <c r="AF461" i="83"/>
  <c r="AE461" i="83"/>
  <c r="AD461" i="83"/>
  <c r="AC461" i="83"/>
  <c r="AA461" i="83"/>
  <c r="AF460" i="83"/>
  <c r="AE460" i="83"/>
  <c r="AD460" i="83"/>
  <c r="AC460" i="83"/>
  <c r="AA460" i="83"/>
  <c r="AF459" i="83"/>
  <c r="AE459" i="83"/>
  <c r="AD459" i="83"/>
  <c r="AC459" i="83"/>
  <c r="AA459" i="83"/>
  <c r="AF458" i="83"/>
  <c r="AE458" i="83"/>
  <c r="AD458" i="83"/>
  <c r="AC458" i="83"/>
  <c r="AA458" i="83"/>
  <c r="AF457" i="83"/>
  <c r="AE457" i="83"/>
  <c r="AD457" i="83"/>
  <c r="AC457" i="83"/>
  <c r="AA457" i="83"/>
  <c r="AF456" i="83"/>
  <c r="AE456" i="83"/>
  <c r="AD456" i="83"/>
  <c r="AC456" i="83"/>
  <c r="AA456" i="83"/>
  <c r="AF455" i="83"/>
  <c r="AE455" i="83"/>
  <c r="AD455" i="83"/>
  <c r="AC455" i="83"/>
  <c r="AA455" i="83"/>
  <c r="AF454" i="83"/>
  <c r="AE454" i="83"/>
  <c r="AD454" i="83"/>
  <c r="AC454" i="83"/>
  <c r="AA454" i="83"/>
  <c r="AF453" i="83"/>
  <c r="AE453" i="83"/>
  <c r="AD453" i="83"/>
  <c r="AC453" i="83"/>
  <c r="AA453" i="83"/>
  <c r="AF452" i="83"/>
  <c r="AE452" i="83"/>
  <c r="AD452" i="83"/>
  <c r="AC452" i="83"/>
  <c r="AA452" i="83"/>
  <c r="AF451" i="83"/>
  <c r="AE451" i="83"/>
  <c r="AD451" i="83"/>
  <c r="AC451" i="83"/>
  <c r="AA451" i="83"/>
  <c r="AF450" i="83"/>
  <c r="AE450" i="83"/>
  <c r="AD450" i="83"/>
  <c r="AC450" i="83"/>
  <c r="AA450" i="83"/>
  <c r="AF449" i="83"/>
  <c r="AE449" i="83"/>
  <c r="AD449" i="83"/>
  <c r="AC449" i="83"/>
  <c r="AA449" i="83"/>
  <c r="AF448" i="83"/>
  <c r="AE448" i="83"/>
  <c r="AD448" i="83"/>
  <c r="AC448" i="83"/>
  <c r="AA448" i="83"/>
  <c r="AF447" i="83"/>
  <c r="AE447" i="83"/>
  <c r="AD447" i="83"/>
  <c r="AC447" i="83"/>
  <c r="AA447" i="83"/>
  <c r="AF446" i="83"/>
  <c r="AE446" i="83"/>
  <c r="AD446" i="83"/>
  <c r="AC446" i="83"/>
  <c r="AA446" i="83"/>
  <c r="AF445" i="83"/>
  <c r="AE445" i="83"/>
  <c r="AD445" i="83"/>
  <c r="AC445" i="83"/>
  <c r="AA445" i="83"/>
  <c r="AF444" i="83"/>
  <c r="AE444" i="83"/>
  <c r="AD444" i="83"/>
  <c r="AC444" i="83"/>
  <c r="AA444" i="83"/>
  <c r="AF443" i="83"/>
  <c r="AE443" i="83"/>
  <c r="AD443" i="83"/>
  <c r="AC443" i="83"/>
  <c r="AA443" i="83"/>
  <c r="AF442" i="83"/>
  <c r="AE442" i="83"/>
  <c r="AD442" i="83"/>
  <c r="AC442" i="83"/>
  <c r="AA442" i="83"/>
  <c r="AF441" i="83"/>
  <c r="AE441" i="83"/>
  <c r="AD441" i="83"/>
  <c r="AC441" i="83"/>
  <c r="AA441" i="83"/>
  <c r="AF440" i="83"/>
  <c r="AE440" i="83"/>
  <c r="AD440" i="83"/>
  <c r="AC440" i="83"/>
  <c r="AA440" i="83"/>
  <c r="AF439" i="83"/>
  <c r="AE439" i="83"/>
  <c r="AD439" i="83"/>
  <c r="AC439" i="83"/>
  <c r="AA439" i="83"/>
  <c r="AF438" i="83"/>
  <c r="AE438" i="83"/>
  <c r="AD438" i="83"/>
  <c r="AC438" i="83"/>
  <c r="AA438" i="83"/>
  <c r="AF437" i="83"/>
  <c r="AE437" i="83"/>
  <c r="AD437" i="83"/>
  <c r="AC437" i="83"/>
  <c r="AA437" i="83"/>
  <c r="AF436" i="83"/>
  <c r="AE436" i="83"/>
  <c r="AD436" i="83"/>
  <c r="AC436" i="83"/>
  <c r="AA436" i="83"/>
  <c r="AF435" i="83"/>
  <c r="AE435" i="83"/>
  <c r="AD435" i="83"/>
  <c r="AC435" i="83"/>
  <c r="AA435" i="83"/>
  <c r="AF434" i="83"/>
  <c r="AE434" i="83"/>
  <c r="AD434" i="83"/>
  <c r="AC434" i="83"/>
  <c r="AA434" i="83"/>
  <c r="AF433" i="83"/>
  <c r="AE433" i="83"/>
  <c r="AD433" i="83"/>
  <c r="AC433" i="83"/>
  <c r="AA433" i="83"/>
  <c r="AF432" i="83"/>
  <c r="AE432" i="83"/>
  <c r="AD432" i="83"/>
  <c r="AC432" i="83"/>
  <c r="AA432" i="83"/>
  <c r="AF431" i="83"/>
  <c r="AE431" i="83"/>
  <c r="AD431" i="83"/>
  <c r="AC431" i="83"/>
  <c r="AA431" i="83"/>
  <c r="AF430" i="83"/>
  <c r="AE430" i="83"/>
  <c r="AD430" i="83"/>
  <c r="AC430" i="83"/>
  <c r="AA430" i="83"/>
  <c r="AF429" i="83"/>
  <c r="AE429" i="83"/>
  <c r="AD429" i="83"/>
  <c r="AC429" i="83"/>
  <c r="AA429" i="83"/>
  <c r="AF428" i="83"/>
  <c r="AE428" i="83"/>
  <c r="AD428" i="83"/>
  <c r="AC428" i="83"/>
  <c r="AA428" i="83"/>
  <c r="AF427" i="83"/>
  <c r="AE427" i="83"/>
  <c r="AD427" i="83"/>
  <c r="AC427" i="83"/>
  <c r="AA427" i="83"/>
  <c r="AF426" i="83"/>
  <c r="AE426" i="83"/>
  <c r="AD426" i="83"/>
  <c r="AC426" i="83"/>
  <c r="AA426" i="83"/>
  <c r="AF425" i="83"/>
  <c r="AE425" i="83"/>
  <c r="AD425" i="83"/>
  <c r="AC425" i="83"/>
  <c r="AA425" i="83"/>
  <c r="AF424" i="83"/>
  <c r="AE424" i="83"/>
  <c r="AD424" i="83"/>
  <c r="AC424" i="83"/>
  <c r="AA424" i="83"/>
  <c r="AF423" i="83"/>
  <c r="AE423" i="83"/>
  <c r="AD423" i="83"/>
  <c r="AC423" i="83"/>
  <c r="AA423" i="83"/>
  <c r="AF422" i="83"/>
  <c r="AE422" i="83"/>
  <c r="AD422" i="83"/>
  <c r="AC422" i="83"/>
  <c r="AA422" i="83"/>
  <c r="AF421" i="83"/>
  <c r="AE421" i="83"/>
  <c r="AD421" i="83"/>
  <c r="AC421" i="83"/>
  <c r="AA421" i="83"/>
  <c r="AF420" i="83"/>
  <c r="AE420" i="83"/>
  <c r="AD420" i="83"/>
  <c r="AC420" i="83"/>
  <c r="AA420" i="83"/>
  <c r="AF419" i="83"/>
  <c r="AE419" i="83"/>
  <c r="AD419" i="83"/>
  <c r="AC419" i="83"/>
  <c r="AA419" i="83"/>
  <c r="AF418" i="83"/>
  <c r="AE418" i="83"/>
  <c r="AD418" i="83"/>
  <c r="AC418" i="83"/>
  <c r="AA418" i="83"/>
  <c r="AF417" i="83"/>
  <c r="AE417" i="83"/>
  <c r="AD417" i="83"/>
  <c r="AC417" i="83"/>
  <c r="AA417" i="83"/>
  <c r="AF416" i="83"/>
  <c r="AE416" i="83"/>
  <c r="AD416" i="83"/>
  <c r="AC416" i="83"/>
  <c r="AA416" i="83"/>
  <c r="AF415" i="83"/>
  <c r="AE415" i="83"/>
  <c r="AD415" i="83"/>
  <c r="AC415" i="83"/>
  <c r="AA415" i="83"/>
  <c r="AF414" i="83"/>
  <c r="AE414" i="83"/>
  <c r="AD414" i="83"/>
  <c r="AC414" i="83"/>
  <c r="AA414" i="83"/>
  <c r="AF413" i="83"/>
  <c r="AE413" i="83"/>
  <c r="AD413" i="83"/>
  <c r="AC413" i="83"/>
  <c r="AA413" i="83"/>
  <c r="AF412" i="83"/>
  <c r="AE412" i="83"/>
  <c r="AD412" i="83"/>
  <c r="AC412" i="83"/>
  <c r="AA412" i="83"/>
  <c r="AF411" i="83"/>
  <c r="AE411" i="83"/>
  <c r="AD411" i="83"/>
  <c r="AC411" i="83"/>
  <c r="AA411" i="83"/>
  <c r="AF410" i="83"/>
  <c r="AE410" i="83"/>
  <c r="AD410" i="83"/>
  <c r="AC410" i="83"/>
  <c r="AA410" i="83"/>
  <c r="AF409" i="83"/>
  <c r="AE409" i="83"/>
  <c r="AD409" i="83"/>
  <c r="AC409" i="83"/>
  <c r="AA409" i="83"/>
  <c r="AF408" i="83"/>
  <c r="AE408" i="83"/>
  <c r="AD408" i="83"/>
  <c r="AC408" i="83"/>
  <c r="AA408" i="83"/>
  <c r="AF407" i="83"/>
  <c r="AE407" i="83"/>
  <c r="AD407" i="83"/>
  <c r="AC407" i="83"/>
  <c r="AA407" i="83"/>
  <c r="AF406" i="83"/>
  <c r="AE406" i="83"/>
  <c r="AD406" i="83"/>
  <c r="AC406" i="83"/>
  <c r="AA406" i="83"/>
  <c r="AF405" i="83"/>
  <c r="AE405" i="83"/>
  <c r="AD405" i="83"/>
  <c r="AC405" i="83"/>
  <c r="AA405" i="83"/>
  <c r="AF404" i="83"/>
  <c r="AE404" i="83"/>
  <c r="AD404" i="83"/>
  <c r="AC404" i="83"/>
  <c r="AA404" i="83"/>
  <c r="AF403" i="83"/>
  <c r="AE403" i="83"/>
  <c r="AD403" i="83"/>
  <c r="AC403" i="83"/>
  <c r="AA403" i="83"/>
  <c r="AF402" i="83"/>
  <c r="AE402" i="83"/>
  <c r="AD402" i="83"/>
  <c r="AC402" i="83"/>
  <c r="AA402" i="83"/>
  <c r="AF401" i="83"/>
  <c r="AE401" i="83"/>
  <c r="AD401" i="83"/>
  <c r="AC401" i="83"/>
  <c r="AA401" i="83"/>
  <c r="AF400" i="83"/>
  <c r="AE400" i="83"/>
  <c r="AD400" i="83"/>
  <c r="AC400" i="83"/>
  <c r="AA400" i="83"/>
  <c r="AF399" i="83"/>
  <c r="AE399" i="83"/>
  <c r="AD399" i="83"/>
  <c r="AC399" i="83"/>
  <c r="AA399" i="83"/>
  <c r="AF398" i="83"/>
  <c r="AE398" i="83"/>
  <c r="AD398" i="83"/>
  <c r="AC398" i="83"/>
  <c r="AA398" i="83"/>
  <c r="AF397" i="83"/>
  <c r="AE397" i="83"/>
  <c r="AD397" i="83"/>
  <c r="AC397" i="83"/>
  <c r="AA397" i="83"/>
  <c r="AF396" i="83"/>
  <c r="AE396" i="83"/>
  <c r="AD396" i="83"/>
  <c r="AC396" i="83"/>
  <c r="AA396" i="83"/>
  <c r="AF395" i="83"/>
  <c r="AE395" i="83"/>
  <c r="AD395" i="83"/>
  <c r="AC395" i="83"/>
  <c r="AA395" i="83"/>
  <c r="AF394" i="83"/>
  <c r="AE394" i="83"/>
  <c r="AD394" i="83"/>
  <c r="AC394" i="83"/>
  <c r="AA394" i="83"/>
  <c r="AF393" i="83"/>
  <c r="AE393" i="83"/>
  <c r="AD393" i="83"/>
  <c r="AC393" i="83"/>
  <c r="AA393" i="83"/>
  <c r="AF392" i="83"/>
  <c r="AE392" i="83"/>
  <c r="AD392" i="83"/>
  <c r="AC392" i="83"/>
  <c r="AA392" i="83"/>
  <c r="AF391" i="83"/>
  <c r="AE391" i="83"/>
  <c r="AD391" i="83"/>
  <c r="AC391" i="83"/>
  <c r="AA391" i="83"/>
  <c r="AF390" i="83"/>
  <c r="AE390" i="83"/>
  <c r="AD390" i="83"/>
  <c r="AC390" i="83"/>
  <c r="AA390" i="83"/>
  <c r="AF389" i="83"/>
  <c r="AE389" i="83"/>
  <c r="AD389" i="83"/>
  <c r="AC389" i="83"/>
  <c r="AA389" i="83"/>
  <c r="AF388" i="83"/>
  <c r="AE388" i="83"/>
  <c r="AD388" i="83"/>
  <c r="AC388" i="83"/>
  <c r="AA388" i="83"/>
  <c r="AF387" i="83"/>
  <c r="AE387" i="83"/>
  <c r="AD387" i="83"/>
  <c r="AC387" i="83"/>
  <c r="AA387" i="83"/>
  <c r="AF386" i="83"/>
  <c r="AE386" i="83"/>
  <c r="AD386" i="83"/>
  <c r="AC386" i="83"/>
  <c r="AA386" i="83"/>
  <c r="AF385" i="83"/>
  <c r="AE385" i="83"/>
  <c r="AD385" i="83"/>
  <c r="AC385" i="83"/>
  <c r="AA385" i="83"/>
  <c r="AF384" i="83"/>
  <c r="AE384" i="83"/>
  <c r="AD384" i="83"/>
  <c r="AC384" i="83"/>
  <c r="AA384" i="83"/>
  <c r="AF383" i="83"/>
  <c r="AE383" i="83"/>
  <c r="AD383" i="83"/>
  <c r="AC383" i="83"/>
  <c r="AA383" i="83"/>
  <c r="AF382" i="83"/>
  <c r="AE382" i="83"/>
  <c r="AD382" i="83"/>
  <c r="AC382" i="83"/>
  <c r="AA382" i="83"/>
  <c r="AF381" i="83"/>
  <c r="AE381" i="83"/>
  <c r="AD381" i="83"/>
  <c r="AC381" i="83"/>
  <c r="AA381" i="83"/>
  <c r="AF380" i="83"/>
  <c r="AE380" i="83"/>
  <c r="AD380" i="83"/>
  <c r="AC380" i="83"/>
  <c r="AA380" i="83"/>
  <c r="AF379" i="83"/>
  <c r="AE379" i="83"/>
  <c r="AD379" i="83"/>
  <c r="AC379" i="83"/>
  <c r="AA379" i="83"/>
  <c r="AF378" i="83"/>
  <c r="AE378" i="83"/>
  <c r="AD378" i="83"/>
  <c r="AC378" i="83"/>
  <c r="AA378" i="83"/>
  <c r="AF377" i="83"/>
  <c r="AE377" i="83"/>
  <c r="AD377" i="83"/>
  <c r="AC377" i="83"/>
  <c r="AA377" i="83"/>
  <c r="AF376" i="83"/>
  <c r="AE376" i="83"/>
  <c r="AD376" i="83"/>
  <c r="AC376" i="83"/>
  <c r="AA376" i="83"/>
  <c r="AF375" i="83"/>
  <c r="AE375" i="83"/>
  <c r="AD375" i="83"/>
  <c r="AC375" i="83"/>
  <c r="AA375" i="83"/>
  <c r="AF374" i="83"/>
  <c r="AE374" i="83"/>
  <c r="AD374" i="83"/>
  <c r="AC374" i="83"/>
  <c r="AA374" i="83"/>
  <c r="AF373" i="83"/>
  <c r="AE373" i="83"/>
  <c r="AD373" i="83"/>
  <c r="AC373" i="83"/>
  <c r="AA373" i="83"/>
  <c r="AF372" i="83"/>
  <c r="AE372" i="83"/>
  <c r="AD372" i="83"/>
  <c r="AC372" i="83"/>
  <c r="AA372" i="83"/>
  <c r="AF371" i="83"/>
  <c r="AE371" i="83"/>
  <c r="AD371" i="83"/>
  <c r="AC371" i="83"/>
  <c r="AA371" i="83"/>
  <c r="AF370" i="83"/>
  <c r="AE370" i="83"/>
  <c r="AD370" i="83"/>
  <c r="AC370" i="83"/>
  <c r="AA370" i="83"/>
  <c r="AF369" i="83"/>
  <c r="AE369" i="83"/>
  <c r="AD369" i="83"/>
  <c r="AC369" i="83"/>
  <c r="AA369" i="83"/>
  <c r="AF368" i="83"/>
  <c r="AE368" i="83"/>
  <c r="AD368" i="83"/>
  <c r="AC368" i="83"/>
  <c r="AA368" i="83"/>
  <c r="AF367" i="83"/>
  <c r="AE367" i="83"/>
  <c r="AD367" i="83"/>
  <c r="AC367" i="83"/>
  <c r="AA367" i="83"/>
  <c r="AF366" i="83"/>
  <c r="AE366" i="83"/>
  <c r="AD366" i="83"/>
  <c r="AC366" i="83"/>
  <c r="AA366" i="83"/>
  <c r="AF365" i="83"/>
  <c r="AE365" i="83"/>
  <c r="AD365" i="83"/>
  <c r="AC365" i="83"/>
  <c r="AA365" i="83"/>
  <c r="AF364" i="83"/>
  <c r="AE364" i="83"/>
  <c r="AD364" i="83"/>
  <c r="AC364" i="83"/>
  <c r="AA364" i="83"/>
  <c r="AF363" i="83"/>
  <c r="AE363" i="83"/>
  <c r="AD363" i="83"/>
  <c r="AC363" i="83"/>
  <c r="AA363" i="83"/>
  <c r="AF362" i="83"/>
  <c r="AE362" i="83"/>
  <c r="AD362" i="83"/>
  <c r="AC362" i="83"/>
  <c r="AA362" i="83"/>
  <c r="AF361" i="83"/>
  <c r="AE361" i="83"/>
  <c r="AD361" i="83"/>
  <c r="AC361" i="83"/>
  <c r="AA361" i="83"/>
  <c r="AF360" i="83"/>
  <c r="AE360" i="83"/>
  <c r="AD360" i="83"/>
  <c r="AC360" i="83"/>
  <c r="AA360" i="83"/>
  <c r="AF359" i="83"/>
  <c r="AE359" i="83"/>
  <c r="AD359" i="83"/>
  <c r="AC359" i="83"/>
  <c r="AA359" i="83"/>
  <c r="AF358" i="83"/>
  <c r="AE358" i="83"/>
  <c r="AD358" i="83"/>
  <c r="AC358" i="83"/>
  <c r="AA358" i="83"/>
  <c r="AF357" i="83"/>
  <c r="AE357" i="83"/>
  <c r="AD357" i="83"/>
  <c r="AC357" i="83"/>
  <c r="AA357" i="83"/>
  <c r="AF356" i="83"/>
  <c r="AE356" i="83"/>
  <c r="AD356" i="83"/>
  <c r="AC356" i="83"/>
  <c r="AA356" i="83"/>
  <c r="AF355" i="83"/>
  <c r="AE355" i="83"/>
  <c r="AD355" i="83"/>
  <c r="AC355" i="83"/>
  <c r="AA355" i="83"/>
  <c r="AF354" i="83"/>
  <c r="AE354" i="83"/>
  <c r="AD354" i="83"/>
  <c r="AC354" i="83"/>
  <c r="AA354" i="83"/>
  <c r="AF353" i="83"/>
  <c r="AE353" i="83"/>
  <c r="AD353" i="83"/>
  <c r="AC353" i="83"/>
  <c r="AA353" i="83"/>
  <c r="AF352" i="83"/>
  <c r="AE352" i="83"/>
  <c r="AD352" i="83"/>
  <c r="AC352" i="83"/>
  <c r="AA352" i="83"/>
  <c r="AF351" i="83"/>
  <c r="AE351" i="83"/>
  <c r="AD351" i="83"/>
  <c r="AC351" i="83"/>
  <c r="AA351" i="83"/>
  <c r="AF350" i="83"/>
  <c r="AE350" i="83"/>
  <c r="AD350" i="83"/>
  <c r="AC350" i="83"/>
  <c r="AA350" i="83"/>
  <c r="AF349" i="83"/>
  <c r="AE349" i="83"/>
  <c r="AD349" i="83"/>
  <c r="AC349" i="83"/>
  <c r="AA349" i="83"/>
  <c r="AF348" i="83"/>
  <c r="AE348" i="83"/>
  <c r="AD348" i="83"/>
  <c r="AC348" i="83"/>
  <c r="AA348" i="83"/>
  <c r="AF347" i="83"/>
  <c r="AE347" i="83"/>
  <c r="AD347" i="83"/>
  <c r="AC347" i="83"/>
  <c r="AA347" i="83"/>
  <c r="AF346" i="83"/>
  <c r="AE346" i="83"/>
  <c r="AD346" i="83"/>
  <c r="AC346" i="83"/>
  <c r="AA346" i="83"/>
  <c r="AF345" i="83"/>
  <c r="AE345" i="83"/>
  <c r="AD345" i="83"/>
  <c r="AC345" i="83"/>
  <c r="AA345" i="83"/>
  <c r="AF344" i="83"/>
  <c r="AE344" i="83"/>
  <c r="AD344" i="83"/>
  <c r="AC344" i="83"/>
  <c r="AA344" i="83"/>
  <c r="AF343" i="83"/>
  <c r="AE343" i="83"/>
  <c r="AD343" i="83"/>
  <c r="AC343" i="83"/>
  <c r="AA343" i="83"/>
  <c r="AF342" i="83"/>
  <c r="AE342" i="83"/>
  <c r="AD342" i="83"/>
  <c r="AC342" i="83"/>
  <c r="AA342" i="83"/>
  <c r="AF341" i="83"/>
  <c r="AE341" i="83"/>
  <c r="AD341" i="83"/>
  <c r="AC341" i="83"/>
  <c r="AA341" i="83"/>
  <c r="AF340" i="83"/>
  <c r="AE340" i="83"/>
  <c r="AD340" i="83"/>
  <c r="AC340" i="83"/>
  <c r="AA340" i="83"/>
  <c r="AF339" i="83"/>
  <c r="AE339" i="83"/>
  <c r="AD339" i="83"/>
  <c r="AC339" i="83"/>
  <c r="AA339" i="83"/>
  <c r="AF338" i="83"/>
  <c r="AE338" i="83"/>
  <c r="AD338" i="83"/>
  <c r="AC338" i="83"/>
  <c r="AA338" i="83"/>
  <c r="AF337" i="83"/>
  <c r="AE337" i="83"/>
  <c r="AD337" i="83"/>
  <c r="AC337" i="83"/>
  <c r="AA337" i="83"/>
  <c r="AF336" i="83"/>
  <c r="AE336" i="83"/>
  <c r="AD336" i="83"/>
  <c r="AC336" i="83"/>
  <c r="AA336" i="83"/>
  <c r="AF335" i="83"/>
  <c r="AE335" i="83"/>
  <c r="AD335" i="83"/>
  <c r="AC335" i="83"/>
  <c r="AA335" i="83"/>
  <c r="AF334" i="83"/>
  <c r="AE334" i="83"/>
  <c r="AD334" i="83"/>
  <c r="AC334" i="83"/>
  <c r="AA334" i="83"/>
  <c r="AF333" i="83"/>
  <c r="AE333" i="83"/>
  <c r="AD333" i="83"/>
  <c r="AC333" i="83"/>
  <c r="AA333" i="83"/>
  <c r="AF332" i="83"/>
  <c r="AE332" i="83"/>
  <c r="AD332" i="83"/>
  <c r="AC332" i="83"/>
  <c r="AA332" i="83"/>
  <c r="AF331" i="83"/>
  <c r="AE331" i="83"/>
  <c r="AD331" i="83"/>
  <c r="AC331" i="83"/>
  <c r="AA331" i="83"/>
  <c r="AF330" i="83"/>
  <c r="AE330" i="83"/>
  <c r="AD330" i="83"/>
  <c r="AC330" i="83"/>
  <c r="AA330" i="83"/>
  <c r="AF329" i="83"/>
  <c r="AE329" i="83"/>
  <c r="AD329" i="83"/>
  <c r="AC329" i="83"/>
  <c r="AA329" i="83"/>
  <c r="AF328" i="83"/>
  <c r="AE328" i="83"/>
  <c r="AD328" i="83"/>
  <c r="AC328" i="83"/>
  <c r="AA328" i="83"/>
  <c r="AF327" i="83"/>
  <c r="AE327" i="83"/>
  <c r="AD327" i="83"/>
  <c r="AC327" i="83"/>
  <c r="AA327" i="83"/>
  <c r="AF326" i="83"/>
  <c r="AE326" i="83"/>
  <c r="AD326" i="83"/>
  <c r="AC326" i="83"/>
  <c r="AA326" i="83"/>
  <c r="AF325" i="83"/>
  <c r="AE325" i="83"/>
  <c r="AD325" i="83"/>
  <c r="AC325" i="83"/>
  <c r="AA325" i="83"/>
  <c r="AF324" i="83"/>
  <c r="AE324" i="83"/>
  <c r="AD324" i="83"/>
  <c r="AC324" i="83"/>
  <c r="AA324" i="83"/>
  <c r="AF323" i="83"/>
  <c r="AE323" i="83"/>
  <c r="AD323" i="83"/>
  <c r="AC323" i="83"/>
  <c r="AA323" i="83"/>
  <c r="AF322" i="83"/>
  <c r="AE322" i="83"/>
  <c r="AD322" i="83"/>
  <c r="AC322" i="83"/>
  <c r="AA322" i="83"/>
  <c r="AF321" i="83"/>
  <c r="AE321" i="83"/>
  <c r="AD321" i="83"/>
  <c r="AC321" i="83"/>
  <c r="AA321" i="83"/>
  <c r="AF320" i="83"/>
  <c r="AE320" i="83"/>
  <c r="AD320" i="83"/>
  <c r="AC320" i="83"/>
  <c r="AA320" i="83"/>
  <c r="AF319" i="83"/>
  <c r="AE319" i="83"/>
  <c r="AD319" i="83"/>
  <c r="AC319" i="83"/>
  <c r="AA319" i="83"/>
  <c r="AF318" i="83"/>
  <c r="AE318" i="83"/>
  <c r="AD318" i="83"/>
  <c r="AC318" i="83"/>
  <c r="AA318" i="83"/>
  <c r="AF317" i="83"/>
  <c r="AE317" i="83"/>
  <c r="AD317" i="83"/>
  <c r="AC317" i="83"/>
  <c r="AA317" i="83"/>
  <c r="AF316" i="83"/>
  <c r="AE316" i="83"/>
  <c r="AD316" i="83"/>
  <c r="AC316" i="83"/>
  <c r="AA316" i="83"/>
  <c r="AF315" i="83"/>
  <c r="AE315" i="83"/>
  <c r="AD315" i="83"/>
  <c r="AC315" i="83"/>
  <c r="AA315" i="83"/>
  <c r="AF314" i="83"/>
  <c r="AE314" i="83"/>
  <c r="AD314" i="83"/>
  <c r="AC314" i="83"/>
  <c r="AA314" i="83"/>
  <c r="AF313" i="83"/>
  <c r="AE313" i="83"/>
  <c r="AD313" i="83"/>
  <c r="AC313" i="83"/>
  <c r="AA313" i="83"/>
  <c r="AF312" i="83"/>
  <c r="AE312" i="83"/>
  <c r="AD312" i="83"/>
  <c r="AC312" i="83"/>
  <c r="AA312" i="83"/>
  <c r="AF311" i="83"/>
  <c r="AE311" i="83"/>
  <c r="AD311" i="83"/>
  <c r="AC311" i="83"/>
  <c r="AA311" i="83"/>
  <c r="AF310" i="83"/>
  <c r="AE310" i="83"/>
  <c r="AD310" i="83"/>
  <c r="AC310" i="83"/>
  <c r="AA310" i="83"/>
  <c r="AF309" i="83"/>
  <c r="AE309" i="83"/>
  <c r="AD309" i="83"/>
  <c r="AC309" i="83"/>
  <c r="AA309" i="83"/>
  <c r="AF308" i="83"/>
  <c r="AE308" i="83"/>
  <c r="AD308" i="83"/>
  <c r="AC308" i="83"/>
  <c r="AA308" i="83"/>
  <c r="AF307" i="83"/>
  <c r="AE307" i="83"/>
  <c r="AD307" i="83"/>
  <c r="AC307" i="83"/>
  <c r="AA307" i="83"/>
  <c r="AF306" i="83"/>
  <c r="AE306" i="83"/>
  <c r="AD306" i="83"/>
  <c r="AC306" i="83"/>
  <c r="AA306" i="83"/>
  <c r="AF305" i="83"/>
  <c r="AE305" i="83"/>
  <c r="AD305" i="83"/>
  <c r="AC305" i="83"/>
  <c r="AA305" i="83"/>
  <c r="AF304" i="83"/>
  <c r="AE304" i="83"/>
  <c r="AD304" i="83"/>
  <c r="AC304" i="83"/>
  <c r="AA304" i="83"/>
  <c r="AF303" i="83"/>
  <c r="AE303" i="83"/>
  <c r="AD303" i="83"/>
  <c r="AC303" i="83"/>
  <c r="AA303" i="83"/>
  <c r="AF302" i="83"/>
  <c r="AE302" i="83"/>
  <c r="AD302" i="83"/>
  <c r="AC302" i="83"/>
  <c r="AA302" i="83"/>
  <c r="AF301" i="83"/>
  <c r="AE301" i="83"/>
  <c r="AD301" i="83"/>
  <c r="AC301" i="83"/>
  <c r="AA301" i="83"/>
  <c r="AF300" i="83"/>
  <c r="AE300" i="83"/>
  <c r="AD300" i="83"/>
  <c r="AC300" i="83"/>
  <c r="AA300" i="83"/>
  <c r="AF299" i="83"/>
  <c r="AE299" i="83"/>
  <c r="AD299" i="83"/>
  <c r="AC299" i="83"/>
  <c r="AA299" i="83"/>
  <c r="AF298" i="83"/>
  <c r="AE298" i="83"/>
  <c r="AD298" i="83"/>
  <c r="AC298" i="83"/>
  <c r="AA298" i="83"/>
  <c r="AF297" i="83"/>
  <c r="AE297" i="83"/>
  <c r="AD297" i="83"/>
  <c r="AC297" i="83"/>
  <c r="AA297" i="83"/>
  <c r="AF296" i="83"/>
  <c r="AE296" i="83"/>
  <c r="AD296" i="83"/>
  <c r="AC296" i="83"/>
  <c r="AA296" i="83"/>
  <c r="AF295" i="83"/>
  <c r="AE295" i="83"/>
  <c r="AD295" i="83"/>
  <c r="AC295" i="83"/>
  <c r="AA295" i="83"/>
  <c r="AF294" i="83"/>
  <c r="AE294" i="83"/>
  <c r="AD294" i="83"/>
  <c r="AC294" i="83"/>
  <c r="AA294" i="83"/>
  <c r="AF293" i="83"/>
  <c r="AE293" i="83"/>
  <c r="AD293" i="83"/>
  <c r="AC293" i="83"/>
  <c r="AA293" i="83"/>
  <c r="AF292" i="83"/>
  <c r="AE292" i="83"/>
  <c r="AD292" i="83"/>
  <c r="AC292" i="83"/>
  <c r="AA292" i="83"/>
  <c r="AF291" i="83"/>
  <c r="AE291" i="83"/>
  <c r="AD291" i="83"/>
  <c r="AC291" i="83"/>
  <c r="AA291" i="83"/>
  <c r="AF290" i="83"/>
  <c r="AE290" i="83"/>
  <c r="AD290" i="83"/>
  <c r="AC290" i="83"/>
  <c r="AA290" i="83"/>
  <c r="AF289" i="83"/>
  <c r="AE289" i="83"/>
  <c r="AD289" i="83"/>
  <c r="AC289" i="83"/>
  <c r="AA289" i="83"/>
  <c r="AF288" i="83"/>
  <c r="AE288" i="83"/>
  <c r="AD288" i="83"/>
  <c r="AC288" i="83"/>
  <c r="AA288" i="83"/>
  <c r="AF287" i="83"/>
  <c r="AE287" i="83"/>
  <c r="AD287" i="83"/>
  <c r="AC287" i="83"/>
  <c r="AA287" i="83"/>
  <c r="AF286" i="83"/>
  <c r="AE286" i="83"/>
  <c r="AD286" i="83"/>
  <c r="AC286" i="83"/>
  <c r="AA286" i="83"/>
  <c r="AF285" i="83"/>
  <c r="AE285" i="83"/>
  <c r="AD285" i="83"/>
  <c r="AC285" i="83"/>
  <c r="AA285" i="83"/>
  <c r="AF284" i="83"/>
  <c r="AE284" i="83"/>
  <c r="AD284" i="83"/>
  <c r="AC284" i="83"/>
  <c r="AA284" i="83"/>
  <c r="AF283" i="83"/>
  <c r="AE283" i="83"/>
  <c r="AD283" i="83"/>
  <c r="AC283" i="83"/>
  <c r="AA283" i="83"/>
  <c r="AF282" i="83"/>
  <c r="AE282" i="83"/>
  <c r="AD282" i="83"/>
  <c r="AC282" i="83"/>
  <c r="AA282" i="83"/>
  <c r="AF281" i="83"/>
  <c r="AE281" i="83"/>
  <c r="AD281" i="83"/>
  <c r="AC281" i="83"/>
  <c r="AA281" i="83"/>
  <c r="AF280" i="83"/>
  <c r="AE280" i="83"/>
  <c r="AD280" i="83"/>
  <c r="AC280" i="83"/>
  <c r="AA280" i="83"/>
  <c r="AF279" i="83"/>
  <c r="AE279" i="83"/>
  <c r="AD279" i="83"/>
  <c r="AC279" i="83"/>
  <c r="AA279" i="83"/>
  <c r="AF278" i="83"/>
  <c r="AE278" i="83"/>
  <c r="AD278" i="83"/>
  <c r="AC278" i="83"/>
  <c r="AA278" i="83"/>
  <c r="AF277" i="83"/>
  <c r="AE277" i="83"/>
  <c r="AD277" i="83"/>
  <c r="AC277" i="83"/>
  <c r="AA277" i="83"/>
  <c r="AF276" i="83"/>
  <c r="AE276" i="83"/>
  <c r="AD276" i="83"/>
  <c r="AC276" i="83"/>
  <c r="AA276" i="83"/>
  <c r="AF275" i="83"/>
  <c r="AE275" i="83"/>
  <c r="AD275" i="83"/>
  <c r="AC275" i="83"/>
  <c r="AA275" i="83"/>
  <c r="AF274" i="83"/>
  <c r="AE274" i="83"/>
  <c r="AD274" i="83"/>
  <c r="AC274" i="83"/>
  <c r="AA274" i="83"/>
  <c r="AF273" i="83"/>
  <c r="AE273" i="83"/>
  <c r="AD273" i="83"/>
  <c r="AC273" i="83"/>
  <c r="AA273" i="83"/>
  <c r="AF272" i="83"/>
  <c r="AE272" i="83"/>
  <c r="AD272" i="83"/>
  <c r="AC272" i="83"/>
  <c r="AA272" i="83"/>
  <c r="AF271" i="83"/>
  <c r="AE271" i="83"/>
  <c r="AD271" i="83"/>
  <c r="AC271" i="83"/>
  <c r="AA271" i="83"/>
  <c r="AF270" i="83"/>
  <c r="AE270" i="83"/>
  <c r="AD270" i="83"/>
  <c r="AC270" i="83"/>
  <c r="AA270" i="83"/>
  <c r="AF269" i="83"/>
  <c r="AE269" i="83"/>
  <c r="AD269" i="83"/>
  <c r="AC269" i="83"/>
  <c r="AA269" i="83"/>
  <c r="AF268" i="83"/>
  <c r="AE268" i="83"/>
  <c r="AD268" i="83"/>
  <c r="AC268" i="83"/>
  <c r="AA268" i="83"/>
  <c r="AF267" i="83"/>
  <c r="AE267" i="83"/>
  <c r="AD267" i="83"/>
  <c r="AC267" i="83"/>
  <c r="AA267" i="83"/>
  <c r="AF266" i="83"/>
  <c r="AE266" i="83"/>
  <c r="AD266" i="83"/>
  <c r="AC266" i="83"/>
  <c r="AA266" i="83"/>
  <c r="AF265" i="83"/>
  <c r="AE265" i="83"/>
  <c r="AD265" i="83"/>
  <c r="AC265" i="83"/>
  <c r="AA265" i="83"/>
  <c r="AF264" i="83"/>
  <c r="AE264" i="83"/>
  <c r="AD264" i="83"/>
  <c r="AC264" i="83"/>
  <c r="AA264" i="83"/>
  <c r="AF263" i="83"/>
  <c r="AE263" i="83"/>
  <c r="AD263" i="83"/>
  <c r="AC263" i="83"/>
  <c r="AA263" i="83"/>
  <c r="AF262" i="83"/>
  <c r="AE262" i="83"/>
  <c r="AD262" i="83"/>
  <c r="AC262" i="83"/>
  <c r="AA262" i="83"/>
  <c r="AF261" i="83"/>
  <c r="AE261" i="83"/>
  <c r="AD261" i="83"/>
  <c r="AC261" i="83"/>
  <c r="AA261" i="83"/>
  <c r="AF260" i="83"/>
  <c r="AE260" i="83"/>
  <c r="AD260" i="83"/>
  <c r="AC260" i="83"/>
  <c r="AA260" i="83"/>
  <c r="AF259" i="83"/>
  <c r="AE259" i="83"/>
  <c r="AD259" i="83"/>
  <c r="AC259" i="83"/>
  <c r="AA259" i="83"/>
  <c r="AF258" i="83"/>
  <c r="AE258" i="83"/>
  <c r="AD258" i="83"/>
  <c r="AC258" i="83"/>
  <c r="AA258" i="83"/>
  <c r="AF257" i="83"/>
  <c r="AE257" i="83"/>
  <c r="AD257" i="83"/>
  <c r="AC257" i="83"/>
  <c r="AA257" i="83"/>
  <c r="AF256" i="83"/>
  <c r="AE256" i="83"/>
  <c r="AD256" i="83"/>
  <c r="AC256" i="83"/>
  <c r="AA256" i="83"/>
  <c r="AF255" i="83"/>
  <c r="AE255" i="83"/>
  <c r="AD255" i="83"/>
  <c r="AC255" i="83"/>
  <c r="AA255" i="83"/>
  <c r="AF254" i="83"/>
  <c r="AE254" i="83"/>
  <c r="AD254" i="83"/>
  <c r="AC254" i="83"/>
  <c r="AA254" i="83"/>
  <c r="AF253" i="83"/>
  <c r="AE253" i="83"/>
  <c r="AD253" i="83"/>
  <c r="AC253" i="83"/>
  <c r="AA253" i="83"/>
  <c r="AF252" i="83"/>
  <c r="AE252" i="83"/>
  <c r="AD252" i="83"/>
  <c r="AC252" i="83"/>
  <c r="AA252" i="83"/>
  <c r="AF251" i="83"/>
  <c r="AE251" i="83"/>
  <c r="AD251" i="83"/>
  <c r="AC251" i="83"/>
  <c r="AA251" i="83"/>
  <c r="AF250" i="83"/>
  <c r="AE250" i="83"/>
  <c r="AD250" i="83"/>
  <c r="AC250" i="83"/>
  <c r="AA250" i="83"/>
  <c r="AF249" i="83"/>
  <c r="AE249" i="83"/>
  <c r="AD249" i="83"/>
  <c r="AC249" i="83"/>
  <c r="AA249" i="83"/>
  <c r="AF248" i="83"/>
  <c r="AE248" i="83"/>
  <c r="AD248" i="83"/>
  <c r="AC248" i="83"/>
  <c r="AA248" i="83"/>
  <c r="AF247" i="83"/>
  <c r="AE247" i="83"/>
  <c r="AD247" i="83"/>
  <c r="AC247" i="83"/>
  <c r="AA247" i="83"/>
  <c r="AF246" i="83"/>
  <c r="AE246" i="83"/>
  <c r="AD246" i="83"/>
  <c r="AC246" i="83"/>
  <c r="AA246" i="83"/>
  <c r="AF245" i="83"/>
  <c r="AE245" i="83"/>
  <c r="AD245" i="83"/>
  <c r="AC245" i="83"/>
  <c r="AA245" i="83"/>
  <c r="AF244" i="83"/>
  <c r="AE244" i="83"/>
  <c r="AD244" i="83"/>
  <c r="AC244" i="83"/>
  <c r="AA244" i="83"/>
  <c r="AF243" i="83"/>
  <c r="AE243" i="83"/>
  <c r="AD243" i="83"/>
  <c r="AC243" i="83"/>
  <c r="AA243" i="83"/>
  <c r="AF242" i="83"/>
  <c r="AE242" i="83"/>
  <c r="AD242" i="83"/>
  <c r="AC242" i="83"/>
  <c r="AA242" i="83"/>
  <c r="AF241" i="83"/>
  <c r="AE241" i="83"/>
  <c r="AD241" i="83"/>
  <c r="AC241" i="83"/>
  <c r="AA241" i="83"/>
  <c r="AF240" i="83"/>
  <c r="AE240" i="83"/>
  <c r="AD240" i="83"/>
  <c r="AC240" i="83"/>
  <c r="AA240" i="83"/>
  <c r="AF239" i="83"/>
  <c r="AE239" i="83"/>
  <c r="AD239" i="83"/>
  <c r="AC239" i="83"/>
  <c r="AA239" i="83"/>
  <c r="AF238" i="83"/>
  <c r="AE238" i="83"/>
  <c r="AD238" i="83"/>
  <c r="AC238" i="83"/>
  <c r="AA238" i="83"/>
  <c r="AF237" i="83"/>
  <c r="AE237" i="83"/>
  <c r="AD237" i="83"/>
  <c r="AC237" i="83"/>
  <c r="AA237" i="83"/>
  <c r="AF236" i="83"/>
  <c r="AE236" i="83"/>
  <c r="AD236" i="83"/>
  <c r="AC236" i="83"/>
  <c r="AA236" i="83"/>
  <c r="AF235" i="83"/>
  <c r="AE235" i="83"/>
  <c r="AD235" i="83"/>
  <c r="AC235" i="83"/>
  <c r="AA235" i="83"/>
  <c r="AF234" i="83"/>
  <c r="AE234" i="83"/>
  <c r="AD234" i="83"/>
  <c r="AC234" i="83"/>
  <c r="AA234" i="83"/>
  <c r="AF233" i="83"/>
  <c r="AE233" i="83"/>
  <c r="AD233" i="83"/>
  <c r="AC233" i="83"/>
  <c r="AA233" i="83"/>
  <c r="AF232" i="83"/>
  <c r="AE232" i="83"/>
  <c r="AD232" i="83"/>
  <c r="AC232" i="83"/>
  <c r="AA232" i="83"/>
  <c r="AF231" i="83"/>
  <c r="AE231" i="83"/>
  <c r="AD231" i="83"/>
  <c r="AC231" i="83"/>
  <c r="AA231" i="83"/>
  <c r="AF230" i="83"/>
  <c r="AE230" i="83"/>
  <c r="AD230" i="83"/>
  <c r="AC230" i="83"/>
  <c r="AA230" i="83"/>
  <c r="AF229" i="83"/>
  <c r="AE229" i="83"/>
  <c r="AD229" i="83"/>
  <c r="AC229" i="83"/>
  <c r="AA229" i="83"/>
  <c r="AF228" i="83"/>
  <c r="AE228" i="83"/>
  <c r="AD228" i="83"/>
  <c r="AC228" i="83"/>
  <c r="AA228" i="83"/>
  <c r="AF227" i="83"/>
  <c r="AE227" i="83"/>
  <c r="AD227" i="83"/>
  <c r="AC227" i="83"/>
  <c r="AA227" i="83"/>
  <c r="AF226" i="83"/>
  <c r="AE226" i="83"/>
  <c r="AD226" i="83"/>
  <c r="AC226" i="83"/>
  <c r="AA226" i="83"/>
  <c r="AF225" i="83"/>
  <c r="AE225" i="83"/>
  <c r="AD225" i="83"/>
  <c r="AC225" i="83"/>
  <c r="AA225" i="83"/>
  <c r="AF224" i="83"/>
  <c r="AE224" i="83"/>
  <c r="AD224" i="83"/>
  <c r="AC224" i="83"/>
  <c r="AA224" i="83"/>
  <c r="AF223" i="83"/>
  <c r="AE223" i="83"/>
  <c r="AD223" i="83"/>
  <c r="AC223" i="83"/>
  <c r="AA223" i="83"/>
  <c r="AF222" i="83"/>
  <c r="AE222" i="83"/>
  <c r="AD222" i="83"/>
  <c r="AC222" i="83"/>
  <c r="AA222" i="83"/>
  <c r="AF221" i="83"/>
  <c r="AE221" i="83"/>
  <c r="AD221" i="83"/>
  <c r="AC221" i="83"/>
  <c r="AA221" i="83"/>
  <c r="AF220" i="83"/>
  <c r="AE220" i="83"/>
  <c r="AD220" i="83"/>
  <c r="AC220" i="83"/>
  <c r="AA220" i="83"/>
  <c r="AF219" i="83"/>
  <c r="AE219" i="83"/>
  <c r="AD219" i="83"/>
  <c r="AC219" i="83"/>
  <c r="AA219" i="83"/>
  <c r="AF218" i="83"/>
  <c r="AE218" i="83"/>
  <c r="AD218" i="83"/>
  <c r="AC218" i="83"/>
  <c r="AA218" i="83"/>
  <c r="AF217" i="83"/>
  <c r="AE217" i="83"/>
  <c r="AD217" i="83"/>
  <c r="AC217" i="83"/>
  <c r="AA217" i="83"/>
  <c r="AF216" i="83"/>
  <c r="AE216" i="83"/>
  <c r="AD216" i="83"/>
  <c r="AC216" i="83"/>
  <c r="AA216" i="83"/>
  <c r="AF215" i="83"/>
  <c r="AE215" i="83"/>
  <c r="AD215" i="83"/>
  <c r="AC215" i="83"/>
  <c r="AA215" i="83"/>
  <c r="AF214" i="83"/>
  <c r="AE214" i="83"/>
  <c r="AD214" i="83"/>
  <c r="AC214" i="83"/>
  <c r="AA214" i="83"/>
  <c r="AF213" i="83"/>
  <c r="AE213" i="83"/>
  <c r="AD213" i="83"/>
  <c r="AC213" i="83"/>
  <c r="AA213" i="83"/>
  <c r="AF212" i="83"/>
  <c r="AE212" i="83"/>
  <c r="AD212" i="83"/>
  <c r="AC212" i="83"/>
  <c r="AA212" i="83"/>
  <c r="AF211" i="83"/>
  <c r="AE211" i="83"/>
  <c r="AD211" i="83"/>
  <c r="AC211" i="83"/>
  <c r="AA211" i="83"/>
  <c r="AF210" i="83"/>
  <c r="AE210" i="83"/>
  <c r="AD210" i="83"/>
  <c r="AC210" i="83"/>
  <c r="AA210" i="83"/>
  <c r="AF209" i="83"/>
  <c r="AE209" i="83"/>
  <c r="AD209" i="83"/>
  <c r="AC209" i="83"/>
  <c r="AA209" i="83"/>
  <c r="AF208" i="83"/>
  <c r="AE208" i="83"/>
  <c r="AD208" i="83"/>
  <c r="AC208" i="83"/>
  <c r="AA208" i="83"/>
  <c r="AF207" i="83"/>
  <c r="AE207" i="83"/>
  <c r="AD207" i="83"/>
  <c r="AC207" i="83"/>
  <c r="AA207" i="83"/>
  <c r="AF206" i="83"/>
  <c r="AE206" i="83"/>
  <c r="AD206" i="83"/>
  <c r="AC206" i="83"/>
  <c r="AA206" i="83"/>
  <c r="AF205" i="83"/>
  <c r="AE205" i="83"/>
  <c r="AD205" i="83"/>
  <c r="AC205" i="83"/>
  <c r="AA205" i="83"/>
  <c r="AF204" i="83"/>
  <c r="AE204" i="83"/>
  <c r="AD204" i="83"/>
  <c r="AC204" i="83"/>
  <c r="AA204" i="83"/>
  <c r="AF203" i="83"/>
  <c r="AE203" i="83"/>
  <c r="AD203" i="83"/>
  <c r="AC203" i="83"/>
  <c r="AA203" i="83"/>
  <c r="AF202" i="83"/>
  <c r="AE202" i="83"/>
  <c r="AD202" i="83"/>
  <c r="AC202" i="83"/>
  <c r="AA202" i="83"/>
  <c r="AF201" i="83"/>
  <c r="AE201" i="83"/>
  <c r="AD201" i="83"/>
  <c r="AC201" i="83"/>
  <c r="AA201" i="83"/>
  <c r="AF200" i="83"/>
  <c r="AE200" i="83"/>
  <c r="AD200" i="83"/>
  <c r="AC200" i="83"/>
  <c r="AA200" i="83"/>
  <c r="AF199" i="83"/>
  <c r="AE199" i="83"/>
  <c r="AD199" i="83"/>
  <c r="AC199" i="83"/>
  <c r="AA199" i="83"/>
  <c r="AF198" i="83"/>
  <c r="AE198" i="83"/>
  <c r="AD198" i="83"/>
  <c r="AC198" i="83"/>
  <c r="AA198" i="83"/>
  <c r="AF197" i="83"/>
  <c r="AE197" i="83"/>
  <c r="AD197" i="83"/>
  <c r="AC197" i="83"/>
  <c r="AA197" i="83"/>
  <c r="AF196" i="83"/>
  <c r="AE196" i="83"/>
  <c r="AD196" i="83"/>
  <c r="AC196" i="83"/>
  <c r="AA196" i="83"/>
  <c r="AF195" i="83"/>
  <c r="AE195" i="83"/>
  <c r="AD195" i="83"/>
  <c r="AC195" i="83"/>
  <c r="AA195" i="83"/>
  <c r="AF194" i="83"/>
  <c r="AE194" i="83"/>
  <c r="AD194" i="83"/>
  <c r="AC194" i="83"/>
  <c r="AA194" i="83"/>
  <c r="AF193" i="83"/>
  <c r="AE193" i="83"/>
  <c r="AD193" i="83"/>
  <c r="AC193" i="83"/>
  <c r="AA193" i="83"/>
  <c r="AF192" i="83"/>
  <c r="AE192" i="83"/>
  <c r="AD192" i="83"/>
  <c r="AC192" i="83"/>
  <c r="AA192" i="83"/>
  <c r="AF191" i="83"/>
  <c r="AE191" i="83"/>
  <c r="AD191" i="83"/>
  <c r="AC191" i="83"/>
  <c r="AA191" i="83"/>
  <c r="AF190" i="83"/>
  <c r="AE190" i="83"/>
  <c r="AD190" i="83"/>
  <c r="AC190" i="83"/>
  <c r="AA190" i="83"/>
  <c r="AF189" i="83"/>
  <c r="AE189" i="83"/>
  <c r="AD189" i="83"/>
  <c r="AC189" i="83"/>
  <c r="AA189" i="83"/>
  <c r="AF188" i="83"/>
  <c r="AE188" i="83"/>
  <c r="AD188" i="83"/>
  <c r="AC188" i="83"/>
  <c r="AA188" i="83"/>
  <c r="AF187" i="83"/>
  <c r="AE187" i="83"/>
  <c r="AD187" i="83"/>
  <c r="AC187" i="83"/>
  <c r="AA187" i="83"/>
  <c r="AF186" i="83"/>
  <c r="AE186" i="83"/>
  <c r="AD186" i="83"/>
  <c r="AC186" i="83"/>
  <c r="AA186" i="83"/>
  <c r="AF185" i="83"/>
  <c r="AE185" i="83"/>
  <c r="AD185" i="83"/>
  <c r="AC185" i="83"/>
  <c r="AA185" i="83"/>
  <c r="AF184" i="83"/>
  <c r="AE184" i="83"/>
  <c r="AD184" i="83"/>
  <c r="AC184" i="83"/>
  <c r="AA184" i="83"/>
  <c r="AF183" i="83"/>
  <c r="AE183" i="83"/>
  <c r="AD183" i="83"/>
  <c r="AC183" i="83"/>
  <c r="AA183" i="83"/>
  <c r="AF182" i="83"/>
  <c r="AE182" i="83"/>
  <c r="AD182" i="83"/>
  <c r="AC182" i="83"/>
  <c r="AA182" i="83"/>
  <c r="AF181" i="83"/>
  <c r="AE181" i="83"/>
  <c r="AD181" i="83"/>
  <c r="AC181" i="83"/>
  <c r="AA181" i="83"/>
  <c r="AF180" i="83"/>
  <c r="AE180" i="83"/>
  <c r="AD180" i="83"/>
  <c r="AC180" i="83"/>
  <c r="AA180" i="83"/>
  <c r="AF179" i="83"/>
  <c r="AE179" i="83"/>
  <c r="AD179" i="83"/>
  <c r="AC179" i="83"/>
  <c r="AA179" i="83"/>
  <c r="AF178" i="83"/>
  <c r="AE178" i="83"/>
  <c r="AD178" i="83"/>
  <c r="AC178" i="83"/>
  <c r="AA178" i="83"/>
  <c r="AF177" i="83"/>
  <c r="AE177" i="83"/>
  <c r="AD177" i="83"/>
  <c r="AC177" i="83"/>
  <c r="AA177" i="83"/>
  <c r="AF176" i="83"/>
  <c r="AE176" i="83"/>
  <c r="AD176" i="83"/>
  <c r="AC176" i="83"/>
  <c r="AA176" i="83"/>
  <c r="AF175" i="83"/>
  <c r="AE175" i="83"/>
  <c r="AD175" i="83"/>
  <c r="AC175" i="83"/>
  <c r="AA175" i="83"/>
  <c r="AF174" i="83"/>
  <c r="AE174" i="83"/>
  <c r="AD174" i="83"/>
  <c r="AC174" i="83"/>
  <c r="AA174" i="83"/>
  <c r="AF173" i="83"/>
  <c r="AE173" i="83"/>
  <c r="AD173" i="83"/>
  <c r="AC173" i="83"/>
  <c r="AA173" i="83"/>
  <c r="AF172" i="83"/>
  <c r="AE172" i="83"/>
  <c r="AD172" i="83"/>
  <c r="AC172" i="83"/>
  <c r="AA172" i="83"/>
  <c r="AF171" i="83"/>
  <c r="AE171" i="83"/>
  <c r="AD171" i="83"/>
  <c r="AC171" i="83"/>
  <c r="AA171" i="83"/>
  <c r="AF170" i="83"/>
  <c r="AE170" i="83"/>
  <c r="AD170" i="83"/>
  <c r="AC170" i="83"/>
  <c r="AA170" i="83"/>
  <c r="AF169" i="83"/>
  <c r="AE169" i="83"/>
  <c r="AD169" i="83"/>
  <c r="AC169" i="83"/>
  <c r="AA169" i="83"/>
  <c r="AF168" i="83"/>
  <c r="AE168" i="83"/>
  <c r="AD168" i="83"/>
  <c r="AC168" i="83"/>
  <c r="AA168" i="83"/>
  <c r="AF167" i="83"/>
  <c r="AE167" i="83"/>
  <c r="AD167" i="83"/>
  <c r="AC167" i="83"/>
  <c r="AA167" i="83"/>
  <c r="AF166" i="83"/>
  <c r="AE166" i="83"/>
  <c r="AD166" i="83"/>
  <c r="AC166" i="83"/>
  <c r="AA166" i="83"/>
  <c r="AF165" i="83"/>
  <c r="AE165" i="83"/>
  <c r="AD165" i="83"/>
  <c r="AC165" i="83"/>
  <c r="AA165" i="83"/>
  <c r="AF164" i="83"/>
  <c r="AE164" i="83"/>
  <c r="AD164" i="83"/>
  <c r="AC164" i="83"/>
  <c r="AA164" i="83"/>
  <c r="AF163" i="83"/>
  <c r="AE163" i="83"/>
  <c r="AD163" i="83"/>
  <c r="AC163" i="83"/>
  <c r="AA163" i="83"/>
  <c r="AF162" i="83"/>
  <c r="AE162" i="83"/>
  <c r="AD162" i="83"/>
  <c r="AC162" i="83"/>
  <c r="AA162" i="83"/>
  <c r="AF161" i="83"/>
  <c r="AE161" i="83"/>
  <c r="AD161" i="83"/>
  <c r="AC161" i="83"/>
  <c r="AA161" i="83"/>
  <c r="AF160" i="83"/>
  <c r="AE160" i="83"/>
  <c r="AD160" i="83"/>
  <c r="AC160" i="83"/>
  <c r="AA160" i="83"/>
  <c r="AF159" i="83"/>
  <c r="AE159" i="83"/>
  <c r="AD159" i="83"/>
  <c r="AC159" i="83"/>
  <c r="AA159" i="83"/>
  <c r="AF158" i="83"/>
  <c r="AE158" i="83"/>
  <c r="AD158" i="83"/>
  <c r="AC158" i="83"/>
  <c r="AA158" i="83"/>
  <c r="AF157" i="83"/>
  <c r="AE157" i="83"/>
  <c r="AD157" i="83"/>
  <c r="AC157" i="83"/>
  <c r="AA157" i="83"/>
  <c r="AF156" i="83"/>
  <c r="AE156" i="83"/>
  <c r="AD156" i="83"/>
  <c r="AC156" i="83"/>
  <c r="AA156" i="83"/>
  <c r="AF155" i="83"/>
  <c r="AE155" i="83"/>
  <c r="AD155" i="83"/>
  <c r="AC155" i="83"/>
  <c r="AA155" i="83"/>
  <c r="AF154" i="83"/>
  <c r="AE154" i="83"/>
  <c r="AD154" i="83"/>
  <c r="AC154" i="83"/>
  <c r="AA154" i="83"/>
  <c r="AF153" i="83"/>
  <c r="AE153" i="83"/>
  <c r="AD153" i="83"/>
  <c r="AC153" i="83"/>
  <c r="AA153" i="83"/>
  <c r="AF152" i="83"/>
  <c r="AE152" i="83"/>
  <c r="AD152" i="83"/>
  <c r="AC152" i="83"/>
  <c r="AA152" i="83"/>
  <c r="AF151" i="83"/>
  <c r="AE151" i="83"/>
  <c r="AD151" i="83"/>
  <c r="AC151" i="83"/>
  <c r="AA151" i="83"/>
  <c r="AF150" i="83"/>
  <c r="AE150" i="83"/>
  <c r="AD150" i="83"/>
  <c r="AC150" i="83"/>
  <c r="AA150" i="83"/>
  <c r="AF149" i="83"/>
  <c r="AE149" i="83"/>
  <c r="AD149" i="83"/>
  <c r="AC149" i="83"/>
  <c r="AA149" i="83"/>
  <c r="AF148" i="83"/>
  <c r="AE148" i="83"/>
  <c r="AD148" i="83"/>
  <c r="AC148" i="83"/>
  <c r="AA148" i="83"/>
  <c r="AF147" i="83"/>
  <c r="AE147" i="83"/>
  <c r="AD147" i="83"/>
  <c r="AC147" i="83"/>
  <c r="AA147" i="83"/>
  <c r="AF146" i="83"/>
  <c r="AE146" i="83"/>
  <c r="AD146" i="83"/>
  <c r="AC146" i="83"/>
  <c r="AA146" i="83"/>
  <c r="AF145" i="83"/>
  <c r="AE145" i="83"/>
  <c r="AD145" i="83"/>
  <c r="AC145" i="83"/>
  <c r="AA145" i="83"/>
  <c r="AF144" i="83"/>
  <c r="AE144" i="83"/>
  <c r="AD144" i="83"/>
  <c r="AC144" i="83"/>
  <c r="AA144" i="83"/>
  <c r="AF143" i="83"/>
  <c r="AE143" i="83"/>
  <c r="AD143" i="83"/>
  <c r="AC143" i="83"/>
  <c r="AA143" i="83"/>
  <c r="AF142" i="83"/>
  <c r="AE142" i="83"/>
  <c r="AD142" i="83"/>
  <c r="AC142" i="83"/>
  <c r="AA142" i="83"/>
  <c r="AF141" i="83"/>
  <c r="AE141" i="83"/>
  <c r="AD141" i="83"/>
  <c r="AC141" i="83"/>
  <c r="AA141" i="83"/>
  <c r="AF140" i="83"/>
  <c r="AE140" i="83"/>
  <c r="AD140" i="83"/>
  <c r="AC140" i="83"/>
  <c r="AA140" i="83"/>
  <c r="AF139" i="83"/>
  <c r="AE139" i="83"/>
  <c r="AD139" i="83"/>
  <c r="AC139" i="83"/>
  <c r="AA139" i="83"/>
  <c r="AF138" i="83"/>
  <c r="AE138" i="83"/>
  <c r="AD138" i="83"/>
  <c r="AC138" i="83"/>
  <c r="AA138" i="83"/>
  <c r="AF137" i="83"/>
  <c r="AE137" i="83"/>
  <c r="AD137" i="83"/>
  <c r="AC137" i="83"/>
  <c r="AA137" i="83"/>
  <c r="AF136" i="83"/>
  <c r="AE136" i="83"/>
  <c r="AD136" i="83"/>
  <c r="AC136" i="83"/>
  <c r="AA136" i="83"/>
  <c r="AF135" i="83"/>
  <c r="AE135" i="83"/>
  <c r="AD135" i="83"/>
  <c r="AC135" i="83"/>
  <c r="AA135" i="83"/>
  <c r="AF134" i="83"/>
  <c r="AE134" i="83"/>
  <c r="AD134" i="83"/>
  <c r="AC134" i="83"/>
  <c r="AA134" i="83"/>
  <c r="AF133" i="83"/>
  <c r="AE133" i="83"/>
  <c r="AD133" i="83"/>
  <c r="AC133" i="83"/>
  <c r="AA133" i="83"/>
  <c r="AF132" i="83"/>
  <c r="AE132" i="83"/>
  <c r="AD132" i="83"/>
  <c r="AC132" i="83"/>
  <c r="AA132" i="83"/>
  <c r="AF131" i="83"/>
  <c r="AE131" i="83"/>
  <c r="AD131" i="83"/>
  <c r="AC131" i="83"/>
  <c r="AA131" i="83"/>
  <c r="AF130" i="83"/>
  <c r="AE130" i="83"/>
  <c r="AD130" i="83"/>
  <c r="AC130" i="83"/>
  <c r="AA130" i="83"/>
  <c r="AF129" i="83"/>
  <c r="AE129" i="83"/>
  <c r="AD129" i="83"/>
  <c r="AC129" i="83"/>
  <c r="AA129" i="83"/>
  <c r="AF128" i="83"/>
  <c r="AE128" i="83"/>
  <c r="AD128" i="83"/>
  <c r="AC128" i="83"/>
  <c r="AA128" i="83"/>
  <c r="AF127" i="83"/>
  <c r="AE127" i="83"/>
  <c r="AD127" i="83"/>
  <c r="AC127" i="83"/>
  <c r="AA127" i="83"/>
  <c r="AF126" i="83"/>
  <c r="AE126" i="83"/>
  <c r="AD126" i="83"/>
  <c r="AC126" i="83"/>
  <c r="AA126" i="83"/>
  <c r="AF125" i="83"/>
  <c r="AE125" i="83"/>
  <c r="AD125" i="83"/>
  <c r="AC125" i="83"/>
  <c r="AA125" i="83"/>
  <c r="AF124" i="83"/>
  <c r="AE124" i="83"/>
  <c r="AD124" i="83"/>
  <c r="AC124" i="83"/>
  <c r="AA124" i="83"/>
  <c r="AF123" i="83"/>
  <c r="AE123" i="83"/>
  <c r="AD123" i="83"/>
  <c r="AC123" i="83"/>
  <c r="AA123" i="83"/>
  <c r="AF122" i="83"/>
  <c r="AE122" i="83"/>
  <c r="AD122" i="83"/>
  <c r="AC122" i="83"/>
  <c r="AA122" i="83"/>
  <c r="AF121" i="83"/>
  <c r="AE121" i="83"/>
  <c r="AD121" i="83"/>
  <c r="AC121" i="83"/>
  <c r="AA121" i="83"/>
  <c r="AF120" i="83"/>
  <c r="AE120" i="83"/>
  <c r="AD120" i="83"/>
  <c r="AC120" i="83"/>
  <c r="AA120" i="83"/>
  <c r="AF119" i="83"/>
  <c r="AE119" i="83"/>
  <c r="AD119" i="83"/>
  <c r="AC119" i="83"/>
  <c r="AA119" i="83"/>
  <c r="AF118" i="83"/>
  <c r="AE118" i="83"/>
  <c r="AD118" i="83"/>
  <c r="AC118" i="83"/>
  <c r="AA118" i="83"/>
  <c r="AF117" i="83"/>
  <c r="AE117" i="83"/>
  <c r="AD117" i="83"/>
  <c r="AC117" i="83"/>
  <c r="AA117" i="83"/>
  <c r="AF116" i="83"/>
  <c r="AE116" i="83"/>
  <c r="AD116" i="83"/>
  <c r="AC116" i="83"/>
  <c r="AA116" i="83"/>
  <c r="AF115" i="83"/>
  <c r="AE115" i="83"/>
  <c r="AD115" i="83"/>
  <c r="AC115" i="83"/>
  <c r="AA115" i="83"/>
  <c r="AF114" i="83"/>
  <c r="AE114" i="83"/>
  <c r="AD114" i="83"/>
  <c r="AC114" i="83"/>
  <c r="AA114" i="83"/>
  <c r="AF113" i="83"/>
  <c r="AE113" i="83"/>
  <c r="AD113" i="83"/>
  <c r="AC113" i="83"/>
  <c r="AA113" i="83"/>
  <c r="AF112" i="83"/>
  <c r="AE112" i="83"/>
  <c r="AD112" i="83"/>
  <c r="AC112" i="83"/>
  <c r="AA112" i="83"/>
  <c r="AF111" i="83"/>
  <c r="AE111" i="83"/>
  <c r="AD111" i="83"/>
  <c r="AC111" i="83"/>
  <c r="AA111" i="83"/>
  <c r="AF110" i="83"/>
  <c r="AE110" i="83"/>
  <c r="AD110" i="83"/>
  <c r="AC110" i="83"/>
  <c r="AA110" i="83"/>
  <c r="AF109" i="83"/>
  <c r="AE109" i="83"/>
  <c r="AD109" i="83"/>
  <c r="AC109" i="83"/>
  <c r="AA109" i="83"/>
  <c r="AF108" i="83"/>
  <c r="AE108" i="83"/>
  <c r="AD108" i="83"/>
  <c r="AC108" i="83"/>
  <c r="AA108" i="83"/>
  <c r="AF107" i="83"/>
  <c r="AE107" i="83"/>
  <c r="AD107" i="83"/>
  <c r="AC107" i="83"/>
  <c r="AA107" i="83"/>
  <c r="AF106" i="83"/>
  <c r="AE106" i="83"/>
  <c r="AD106" i="83"/>
  <c r="AC106" i="83"/>
  <c r="AA106" i="83"/>
  <c r="AF105" i="83"/>
  <c r="AE105" i="83"/>
  <c r="AD105" i="83"/>
  <c r="AC105" i="83"/>
  <c r="AA105" i="83"/>
  <c r="AF104" i="83"/>
  <c r="AE104" i="83"/>
  <c r="AD104" i="83"/>
  <c r="AC104" i="83"/>
  <c r="AA104" i="83"/>
  <c r="AF103" i="83"/>
  <c r="AE103" i="83"/>
  <c r="AD103" i="83"/>
  <c r="AC103" i="83"/>
  <c r="AA103" i="83"/>
  <c r="AF102" i="83"/>
  <c r="AE102" i="83"/>
  <c r="AD102" i="83"/>
  <c r="AC102" i="83"/>
  <c r="AA102" i="83"/>
  <c r="AF101" i="83"/>
  <c r="AE101" i="83"/>
  <c r="AD101" i="83"/>
  <c r="AC101" i="83"/>
  <c r="AA101" i="83"/>
  <c r="AF100" i="83"/>
  <c r="AE100" i="83"/>
  <c r="AD100" i="83"/>
  <c r="AC100" i="83"/>
  <c r="AA100" i="83"/>
  <c r="AF99" i="83"/>
  <c r="AE99" i="83"/>
  <c r="AD99" i="83"/>
  <c r="AC99" i="83"/>
  <c r="AA99" i="83"/>
  <c r="AF98" i="83"/>
  <c r="AE98" i="83"/>
  <c r="AD98" i="83"/>
  <c r="AC98" i="83"/>
  <c r="AA98" i="83"/>
  <c r="AF97" i="83"/>
  <c r="AE97" i="83"/>
  <c r="AD97" i="83"/>
  <c r="AC97" i="83"/>
  <c r="AA97" i="83"/>
  <c r="AF96" i="83"/>
  <c r="AE96" i="83"/>
  <c r="AD96" i="83"/>
  <c r="AC96" i="83"/>
  <c r="AA96" i="83"/>
  <c r="AF95" i="83"/>
  <c r="AE95" i="83"/>
  <c r="AD95" i="83"/>
  <c r="AC95" i="83"/>
  <c r="AA95" i="83"/>
  <c r="AF94" i="83"/>
  <c r="AE94" i="83"/>
  <c r="AD94" i="83"/>
  <c r="AC94" i="83"/>
  <c r="AA94" i="83"/>
  <c r="AF93" i="83"/>
  <c r="AE93" i="83"/>
  <c r="AD93" i="83"/>
  <c r="AC93" i="83"/>
  <c r="AA93" i="83"/>
  <c r="AF92" i="83"/>
  <c r="AE92" i="83"/>
  <c r="AD92" i="83"/>
  <c r="AC92" i="83"/>
  <c r="AA92" i="83"/>
  <c r="AF91" i="83"/>
  <c r="AE91" i="83"/>
  <c r="AD91" i="83"/>
  <c r="AC91" i="83"/>
  <c r="AA91" i="83"/>
  <c r="AF90" i="83"/>
  <c r="AE90" i="83"/>
  <c r="AD90" i="83"/>
  <c r="AC90" i="83"/>
  <c r="AA90" i="83"/>
  <c r="AF89" i="83"/>
  <c r="AE89" i="83"/>
  <c r="AD89" i="83"/>
  <c r="AC89" i="83"/>
  <c r="AA89" i="83"/>
  <c r="AF88" i="83"/>
  <c r="AE88" i="83"/>
  <c r="AD88" i="83"/>
  <c r="AC88" i="83"/>
  <c r="AA88" i="83"/>
  <c r="AF87" i="83"/>
  <c r="AE87" i="83"/>
  <c r="AD87" i="83"/>
  <c r="AC87" i="83"/>
  <c r="AA87" i="83"/>
  <c r="AF86" i="83"/>
  <c r="AE86" i="83"/>
  <c r="AD86" i="83"/>
  <c r="AC86" i="83"/>
  <c r="AA86" i="83"/>
  <c r="AF85" i="83"/>
  <c r="AE85" i="83"/>
  <c r="AD85" i="83"/>
  <c r="AC85" i="83"/>
  <c r="AA85" i="83"/>
  <c r="AF84" i="83"/>
  <c r="AE84" i="83"/>
  <c r="AD84" i="83"/>
  <c r="AC84" i="83"/>
  <c r="AA84" i="83"/>
  <c r="AF83" i="83"/>
  <c r="AE83" i="83"/>
  <c r="AD83" i="83"/>
  <c r="AC83" i="83"/>
  <c r="AA83" i="83"/>
  <c r="AF82" i="83"/>
  <c r="AE82" i="83"/>
  <c r="AD82" i="83"/>
  <c r="AC82" i="83"/>
  <c r="AA82" i="83"/>
  <c r="AF81" i="83"/>
  <c r="AE81" i="83"/>
  <c r="AD81" i="83"/>
  <c r="AC81" i="83"/>
  <c r="AA81" i="83"/>
  <c r="AF80" i="83"/>
  <c r="AE80" i="83"/>
  <c r="AD80" i="83"/>
  <c r="AC80" i="83"/>
  <c r="AA80" i="83"/>
  <c r="AF79" i="83"/>
  <c r="AE79" i="83"/>
  <c r="AD79" i="83"/>
  <c r="AC79" i="83"/>
  <c r="AA79" i="83"/>
  <c r="AF78" i="83"/>
  <c r="AE78" i="83"/>
  <c r="AD78" i="83"/>
  <c r="AC78" i="83"/>
  <c r="AA78" i="83"/>
  <c r="AF77" i="83"/>
  <c r="AE77" i="83"/>
  <c r="AD77" i="83"/>
  <c r="AC77" i="83"/>
  <c r="AA77" i="83"/>
  <c r="AF76" i="83"/>
  <c r="AE76" i="83"/>
  <c r="AD76" i="83"/>
  <c r="AC76" i="83"/>
  <c r="AA76" i="83"/>
  <c r="AF75" i="83"/>
  <c r="AE75" i="83"/>
  <c r="AD75" i="83"/>
  <c r="AC75" i="83"/>
  <c r="AA75" i="83"/>
  <c r="AF74" i="83"/>
  <c r="AE74" i="83"/>
  <c r="AD74" i="83"/>
  <c r="AC74" i="83"/>
  <c r="AA74" i="83"/>
  <c r="AF73" i="83"/>
  <c r="AE73" i="83"/>
  <c r="AD73" i="83"/>
  <c r="AC73" i="83"/>
  <c r="AA73" i="83"/>
  <c r="AF72" i="83"/>
  <c r="AE72" i="83"/>
  <c r="AD72" i="83"/>
  <c r="AC72" i="83"/>
  <c r="AA72" i="83"/>
  <c r="AF71" i="83"/>
  <c r="AE71" i="83"/>
  <c r="AD71" i="83"/>
  <c r="AC71" i="83"/>
  <c r="AA71" i="83"/>
  <c r="AF70" i="83"/>
  <c r="AE70" i="83"/>
  <c r="AD70" i="83"/>
  <c r="AC70" i="83"/>
  <c r="AA70" i="83"/>
  <c r="AF69" i="83"/>
  <c r="AE69" i="83"/>
  <c r="AD69" i="83"/>
  <c r="AC69" i="83"/>
  <c r="AA69" i="83"/>
  <c r="AF68" i="83"/>
  <c r="AE68" i="83"/>
  <c r="AD68" i="83"/>
  <c r="AC68" i="83"/>
  <c r="AA68" i="83"/>
  <c r="AF67" i="83"/>
  <c r="AE67" i="83"/>
  <c r="AD67" i="83"/>
  <c r="AC67" i="83"/>
  <c r="AA67" i="83"/>
  <c r="AF66" i="83"/>
  <c r="AE66" i="83"/>
  <c r="AD66" i="83"/>
  <c r="AC66" i="83"/>
  <c r="AA66" i="83"/>
  <c r="AF65" i="83"/>
  <c r="AE65" i="83"/>
  <c r="AD65" i="83"/>
  <c r="AC65" i="83"/>
  <c r="AA65" i="83"/>
  <c r="AF64" i="83"/>
  <c r="AE64" i="83"/>
  <c r="AD64" i="83"/>
  <c r="AC64" i="83"/>
  <c r="AA64" i="83"/>
  <c r="AF63" i="83"/>
  <c r="AE63" i="83"/>
  <c r="AD63" i="83"/>
  <c r="AC63" i="83"/>
  <c r="AA63" i="83"/>
  <c r="AF62" i="83"/>
  <c r="AE62" i="83"/>
  <c r="AD62" i="83"/>
  <c r="AC62" i="83"/>
  <c r="AA62" i="83"/>
  <c r="AF61" i="83"/>
  <c r="AE61" i="83"/>
  <c r="AD61" i="83"/>
  <c r="AC61" i="83"/>
  <c r="AA61" i="83"/>
  <c r="AF60" i="83"/>
  <c r="AE60" i="83"/>
  <c r="AD60" i="83"/>
  <c r="AC60" i="83"/>
  <c r="AA60" i="83"/>
  <c r="AF59" i="83"/>
  <c r="AE59" i="83"/>
  <c r="AD59" i="83"/>
  <c r="AC59" i="83"/>
  <c r="AA59" i="83"/>
  <c r="AF58" i="83"/>
  <c r="AE58" i="83"/>
  <c r="AD58" i="83"/>
  <c r="AC58" i="83"/>
  <c r="AA58" i="83"/>
  <c r="AF57" i="83"/>
  <c r="AE57" i="83"/>
  <c r="AD57" i="83"/>
  <c r="AC57" i="83"/>
  <c r="AA57" i="83"/>
  <c r="AF56" i="83"/>
  <c r="AE56" i="83"/>
  <c r="AD56" i="83"/>
  <c r="AC56" i="83"/>
  <c r="AA56" i="83"/>
  <c r="AF55" i="83"/>
  <c r="AE55" i="83"/>
  <c r="AD55" i="83"/>
  <c r="AC55" i="83"/>
  <c r="AA55" i="83"/>
  <c r="AF54" i="83"/>
  <c r="AE54" i="83"/>
  <c r="AD54" i="83"/>
  <c r="AC54" i="83"/>
  <c r="AA54" i="83"/>
  <c r="AF53" i="83"/>
  <c r="AE53" i="83"/>
  <c r="AD53" i="83"/>
  <c r="AC53" i="83"/>
  <c r="AA53" i="83"/>
  <c r="AF52" i="83"/>
  <c r="AE52" i="83"/>
  <c r="AD52" i="83"/>
  <c r="AC52" i="83"/>
  <c r="AA52" i="83"/>
  <c r="AF51" i="83"/>
  <c r="AE51" i="83"/>
  <c r="AD51" i="83"/>
  <c r="AC51" i="83"/>
  <c r="AA51" i="83"/>
  <c r="AF50" i="83"/>
  <c r="AE50" i="83"/>
  <c r="AD50" i="83"/>
  <c r="AC50" i="83"/>
  <c r="AA50" i="83"/>
  <c r="AF49" i="83"/>
  <c r="AE49" i="83"/>
  <c r="AD49" i="83"/>
  <c r="AC49" i="83"/>
  <c r="AA49" i="83"/>
  <c r="AF48" i="83"/>
  <c r="AE48" i="83"/>
  <c r="AD48" i="83"/>
  <c r="AC48" i="83"/>
  <c r="AA48" i="83"/>
  <c r="AF47" i="83"/>
  <c r="AE47" i="83"/>
  <c r="AD47" i="83"/>
  <c r="AC47" i="83"/>
  <c r="AA47" i="83"/>
  <c r="AF46" i="83"/>
  <c r="AE46" i="83"/>
  <c r="AD46" i="83"/>
  <c r="AC46" i="83"/>
  <c r="AA46" i="83"/>
  <c r="AF45" i="83"/>
  <c r="AE45" i="83"/>
  <c r="AD45" i="83"/>
  <c r="AC45" i="83"/>
  <c r="AA45" i="83"/>
  <c r="AF44" i="83"/>
  <c r="AE44" i="83"/>
  <c r="AD44" i="83"/>
  <c r="AC44" i="83"/>
  <c r="AA44" i="83"/>
  <c r="AF43" i="83"/>
  <c r="AE43" i="83"/>
  <c r="AD43" i="83"/>
  <c r="AC43" i="83"/>
  <c r="AA43" i="83"/>
  <c r="AF42" i="83"/>
  <c r="AE42" i="83"/>
  <c r="AD42" i="83"/>
  <c r="AC42" i="83"/>
  <c r="AA42" i="83"/>
  <c r="AF41" i="83"/>
  <c r="AE41" i="83"/>
  <c r="AD41" i="83"/>
  <c r="AC41" i="83"/>
  <c r="AA41" i="83"/>
  <c r="AF40" i="83"/>
  <c r="AE40" i="83"/>
  <c r="AD40" i="83"/>
  <c r="AC40" i="83"/>
  <c r="AA40" i="83"/>
  <c r="AF39" i="83"/>
  <c r="AE39" i="83"/>
  <c r="AD39" i="83"/>
  <c r="AC39" i="83"/>
  <c r="AA39" i="83"/>
  <c r="AF38" i="83"/>
  <c r="AE38" i="83"/>
  <c r="AD38" i="83"/>
  <c r="AC38" i="83"/>
  <c r="AA38" i="83"/>
  <c r="AF37" i="83"/>
  <c r="AE37" i="83"/>
  <c r="AD37" i="83"/>
  <c r="AC37" i="83"/>
  <c r="AA37" i="83"/>
  <c r="AF36" i="83"/>
  <c r="AE36" i="83"/>
  <c r="AD36" i="83"/>
  <c r="AC36" i="83"/>
  <c r="AA36" i="83"/>
  <c r="AF35" i="83"/>
  <c r="AE35" i="83"/>
  <c r="AD35" i="83"/>
  <c r="AC35" i="83"/>
  <c r="AA35" i="83"/>
  <c r="AF34" i="83"/>
  <c r="AE34" i="83"/>
  <c r="AD34" i="83"/>
  <c r="AC34" i="83"/>
  <c r="AA34" i="83"/>
  <c r="AF33" i="83"/>
  <c r="AE33" i="83"/>
  <c r="AD33" i="83"/>
  <c r="AC33" i="83"/>
  <c r="AA33" i="83"/>
  <c r="AF32" i="83"/>
  <c r="AE32" i="83"/>
  <c r="AD32" i="83"/>
  <c r="AC32" i="83"/>
  <c r="AA32" i="83"/>
  <c r="AF31" i="83"/>
  <c r="AE31" i="83"/>
  <c r="AD31" i="83"/>
  <c r="AC31" i="83"/>
  <c r="AA31" i="83"/>
  <c r="AF30" i="83"/>
  <c r="AE30" i="83"/>
  <c r="AD30" i="83"/>
  <c r="AC30" i="83"/>
  <c r="AA30" i="83"/>
  <c r="AF29" i="83"/>
  <c r="AE29" i="83"/>
  <c r="AD29" i="83"/>
  <c r="AC29" i="83"/>
  <c r="AA29" i="83"/>
  <c r="AF28" i="83"/>
  <c r="AE28" i="83"/>
  <c r="AD28" i="83"/>
  <c r="AC28" i="83"/>
  <c r="AA28" i="83"/>
  <c r="AF27" i="83"/>
  <c r="AE27" i="83"/>
  <c r="AD27" i="83"/>
  <c r="AC27" i="83"/>
  <c r="AA27" i="83"/>
  <c r="AF26" i="83"/>
  <c r="AE26" i="83"/>
  <c r="AD26" i="83"/>
  <c r="AC26" i="83"/>
  <c r="AA26" i="83"/>
  <c r="AF25" i="83"/>
  <c r="AE25" i="83"/>
  <c r="AD25" i="83"/>
  <c r="AC25" i="83"/>
  <c r="AA25" i="83"/>
  <c r="AF24" i="83"/>
  <c r="AE24" i="83"/>
  <c r="AD24" i="83"/>
  <c r="AC24" i="83"/>
  <c r="AA24" i="83"/>
  <c r="AF23" i="83"/>
  <c r="AE23" i="83"/>
  <c r="AD23" i="83"/>
  <c r="AC23" i="83"/>
  <c r="AA23" i="83"/>
  <c r="AF22" i="83"/>
  <c r="AE22" i="83"/>
  <c r="AD22" i="83"/>
  <c r="AC22" i="83"/>
  <c r="AA22" i="83"/>
  <c r="AF21" i="83"/>
  <c r="AE21" i="83"/>
  <c r="AE15" i="83" s="1"/>
  <c r="AD21" i="83"/>
  <c r="AC21" i="83"/>
  <c r="AA21" i="83"/>
  <c r="AF20" i="83"/>
  <c r="AF15" i="83" s="1"/>
  <c r="AE20" i="83"/>
  <c r="AD20" i="83"/>
  <c r="AC20" i="83"/>
  <c r="AA20" i="83"/>
  <c r="AF19" i="83"/>
  <c r="AE19" i="83"/>
  <c r="AD19" i="83"/>
  <c r="AC19" i="83"/>
  <c r="AC15" i="83" s="1"/>
  <c r="AA19" i="83"/>
  <c r="AA16" i="83" s="1"/>
  <c r="O22" i="47" s="1"/>
  <c r="AF18" i="83"/>
  <c r="AE18" i="83"/>
  <c r="AD18" i="83"/>
  <c r="AC18" i="83"/>
  <c r="AA18" i="83"/>
  <c r="Y16" i="83"/>
  <c r="X16" i="83"/>
  <c r="V16" i="83"/>
  <c r="U16" i="83"/>
  <c r="M16" i="83"/>
  <c r="L16" i="83"/>
  <c r="AD15" i="83"/>
  <c r="P14" i="83"/>
  <c r="X11" i="83"/>
  <c r="T11" i="83"/>
  <c r="S11" i="83"/>
  <c r="Q11" i="83"/>
  <c r="D11" i="83"/>
  <c r="C11" i="83"/>
  <c r="X9" i="83"/>
  <c r="W9" i="83"/>
  <c r="T9" i="83"/>
  <c r="R9" i="83"/>
  <c r="X8" i="83"/>
  <c r="M8" i="83"/>
  <c r="L8" i="83"/>
  <c r="J8" i="83"/>
  <c r="H8" i="83"/>
  <c r="D8" i="83"/>
  <c r="X7" i="83"/>
  <c r="C7" i="83"/>
  <c r="X6" i="83"/>
  <c r="A12" i="83" s="1"/>
  <c r="C6" i="83"/>
  <c r="AF567" i="82"/>
  <c r="AE567" i="82"/>
  <c r="AD567" i="82"/>
  <c r="AC567" i="82"/>
  <c r="AA567" i="82"/>
  <c r="AF566" i="82"/>
  <c r="AE566" i="82"/>
  <c r="AD566" i="82"/>
  <c r="AC566" i="82"/>
  <c r="AA566" i="82"/>
  <c r="AF565" i="82"/>
  <c r="AE565" i="82"/>
  <c r="AD565" i="82"/>
  <c r="AC565" i="82"/>
  <c r="AA565" i="82"/>
  <c r="AF564" i="82"/>
  <c r="AE564" i="82"/>
  <c r="AD564" i="82"/>
  <c r="AC564" i="82"/>
  <c r="AA564" i="82"/>
  <c r="AF563" i="82"/>
  <c r="AE563" i="82"/>
  <c r="AD563" i="82"/>
  <c r="AC563" i="82"/>
  <c r="AA563" i="82"/>
  <c r="AF562" i="82"/>
  <c r="AE562" i="82"/>
  <c r="AD562" i="82"/>
  <c r="AC562" i="82"/>
  <c r="AA562" i="82"/>
  <c r="AF561" i="82"/>
  <c r="AE561" i="82"/>
  <c r="AD561" i="82"/>
  <c r="AC561" i="82"/>
  <c r="AA561" i="82"/>
  <c r="AF560" i="82"/>
  <c r="AE560" i="82"/>
  <c r="AD560" i="82"/>
  <c r="AC560" i="82"/>
  <c r="AA560" i="82"/>
  <c r="AF559" i="82"/>
  <c r="AE559" i="82"/>
  <c r="AD559" i="82"/>
  <c r="AC559" i="82"/>
  <c r="AA559" i="82"/>
  <c r="AF558" i="82"/>
  <c r="AE558" i="82"/>
  <c r="AD558" i="82"/>
  <c r="AC558" i="82"/>
  <c r="AA558" i="82"/>
  <c r="AF557" i="82"/>
  <c r="AE557" i="82"/>
  <c r="AD557" i="82"/>
  <c r="AC557" i="82"/>
  <c r="AA557" i="82"/>
  <c r="AF556" i="82"/>
  <c r="AE556" i="82"/>
  <c r="AD556" i="82"/>
  <c r="AC556" i="82"/>
  <c r="AA556" i="82"/>
  <c r="AF555" i="82"/>
  <c r="AE555" i="82"/>
  <c r="AD555" i="82"/>
  <c r="AC555" i="82"/>
  <c r="AA555" i="82"/>
  <c r="AF554" i="82"/>
  <c r="AE554" i="82"/>
  <c r="AD554" i="82"/>
  <c r="AC554" i="82"/>
  <c r="AA554" i="82"/>
  <c r="AF553" i="82"/>
  <c r="AE553" i="82"/>
  <c r="AD553" i="82"/>
  <c r="AC553" i="82"/>
  <c r="AA553" i="82"/>
  <c r="AF552" i="82"/>
  <c r="AE552" i="82"/>
  <c r="AD552" i="82"/>
  <c r="AC552" i="82"/>
  <c r="AA552" i="82"/>
  <c r="AF551" i="82"/>
  <c r="AE551" i="82"/>
  <c r="AD551" i="82"/>
  <c r="AC551" i="82"/>
  <c r="AA551" i="82"/>
  <c r="AF550" i="82"/>
  <c r="AE550" i="82"/>
  <c r="AD550" i="82"/>
  <c r="AC550" i="82"/>
  <c r="AA550" i="82"/>
  <c r="AF549" i="82"/>
  <c r="AE549" i="82"/>
  <c r="AD549" i="82"/>
  <c r="AC549" i="82"/>
  <c r="AA549" i="82"/>
  <c r="AF548" i="82"/>
  <c r="AE548" i="82"/>
  <c r="AD548" i="82"/>
  <c r="AC548" i="82"/>
  <c r="AA548" i="82"/>
  <c r="AF547" i="82"/>
  <c r="AE547" i="82"/>
  <c r="AD547" i="82"/>
  <c r="AC547" i="82"/>
  <c r="AA547" i="82"/>
  <c r="AF546" i="82"/>
  <c r="AE546" i="82"/>
  <c r="AD546" i="82"/>
  <c r="AC546" i="82"/>
  <c r="AA546" i="82"/>
  <c r="AF545" i="82"/>
  <c r="AE545" i="82"/>
  <c r="AD545" i="82"/>
  <c r="AC545" i="82"/>
  <c r="AA545" i="82"/>
  <c r="AF544" i="82"/>
  <c r="AE544" i="82"/>
  <c r="AD544" i="82"/>
  <c r="AC544" i="82"/>
  <c r="AA544" i="82"/>
  <c r="AF543" i="82"/>
  <c r="AE543" i="82"/>
  <c r="AD543" i="82"/>
  <c r="AC543" i="82"/>
  <c r="AA543" i="82"/>
  <c r="AF542" i="82"/>
  <c r="AE542" i="82"/>
  <c r="AD542" i="82"/>
  <c r="AC542" i="82"/>
  <c r="AA542" i="82"/>
  <c r="AF541" i="82"/>
  <c r="AE541" i="82"/>
  <c r="AD541" i="82"/>
  <c r="AC541" i="82"/>
  <c r="AA541" i="82"/>
  <c r="AF540" i="82"/>
  <c r="AE540" i="82"/>
  <c r="AD540" i="82"/>
  <c r="AC540" i="82"/>
  <c r="AA540" i="82"/>
  <c r="AF539" i="82"/>
  <c r="AE539" i="82"/>
  <c r="AD539" i="82"/>
  <c r="AC539" i="82"/>
  <c r="AA539" i="82"/>
  <c r="AF538" i="82"/>
  <c r="AE538" i="82"/>
  <c r="AD538" i="82"/>
  <c r="AC538" i="82"/>
  <c r="AA538" i="82"/>
  <c r="AF537" i="82"/>
  <c r="AE537" i="82"/>
  <c r="AD537" i="82"/>
  <c r="AC537" i="82"/>
  <c r="AA537" i="82"/>
  <c r="AF536" i="82"/>
  <c r="AE536" i="82"/>
  <c r="AD536" i="82"/>
  <c r="AC536" i="82"/>
  <c r="AA536" i="82"/>
  <c r="AF535" i="82"/>
  <c r="AE535" i="82"/>
  <c r="AD535" i="82"/>
  <c r="AC535" i="82"/>
  <c r="AA535" i="82"/>
  <c r="AF534" i="82"/>
  <c r="AE534" i="82"/>
  <c r="AD534" i="82"/>
  <c r="AC534" i="82"/>
  <c r="AA534" i="82"/>
  <c r="AF533" i="82"/>
  <c r="AE533" i="82"/>
  <c r="AD533" i="82"/>
  <c r="AC533" i="82"/>
  <c r="AA533" i="82"/>
  <c r="AF532" i="82"/>
  <c r="AE532" i="82"/>
  <c r="AD532" i="82"/>
  <c r="AC532" i="82"/>
  <c r="AA532" i="82"/>
  <c r="AF531" i="82"/>
  <c r="AE531" i="82"/>
  <c r="AD531" i="82"/>
  <c r="AC531" i="82"/>
  <c r="AA531" i="82"/>
  <c r="AF530" i="82"/>
  <c r="AE530" i="82"/>
  <c r="AD530" i="82"/>
  <c r="AC530" i="82"/>
  <c r="AA530" i="82"/>
  <c r="AF529" i="82"/>
  <c r="AE529" i="82"/>
  <c r="AD529" i="82"/>
  <c r="AC529" i="82"/>
  <c r="AA529" i="82"/>
  <c r="AF528" i="82"/>
  <c r="AE528" i="82"/>
  <c r="AD528" i="82"/>
  <c r="AC528" i="82"/>
  <c r="AA528" i="82"/>
  <c r="AF527" i="82"/>
  <c r="AE527" i="82"/>
  <c r="AD527" i="82"/>
  <c r="AC527" i="82"/>
  <c r="AA527" i="82"/>
  <c r="AF526" i="82"/>
  <c r="AE526" i="82"/>
  <c r="AD526" i="82"/>
  <c r="AC526" i="82"/>
  <c r="AA526" i="82"/>
  <c r="AF525" i="82"/>
  <c r="AE525" i="82"/>
  <c r="AD525" i="82"/>
  <c r="AC525" i="82"/>
  <c r="AA525" i="82"/>
  <c r="AF524" i="82"/>
  <c r="AE524" i="82"/>
  <c r="AD524" i="82"/>
  <c r="AC524" i="82"/>
  <c r="AA524" i="82"/>
  <c r="AF523" i="82"/>
  <c r="AE523" i="82"/>
  <c r="AD523" i="82"/>
  <c r="AC523" i="82"/>
  <c r="AA523" i="82"/>
  <c r="AF522" i="82"/>
  <c r="AE522" i="82"/>
  <c r="AD522" i="82"/>
  <c r="AC522" i="82"/>
  <c r="AA522" i="82"/>
  <c r="AF521" i="82"/>
  <c r="AE521" i="82"/>
  <c r="AD521" i="82"/>
  <c r="AC521" i="82"/>
  <c r="AA521" i="82"/>
  <c r="AF520" i="82"/>
  <c r="AE520" i="82"/>
  <c r="AD520" i="82"/>
  <c r="AC520" i="82"/>
  <c r="AA520" i="82"/>
  <c r="AF519" i="82"/>
  <c r="AE519" i="82"/>
  <c r="AD519" i="82"/>
  <c r="AC519" i="82"/>
  <c r="AA519" i="82"/>
  <c r="AF518" i="82"/>
  <c r="AE518" i="82"/>
  <c r="AD518" i="82"/>
  <c r="AC518" i="82"/>
  <c r="AA518" i="82"/>
  <c r="AF517" i="82"/>
  <c r="AE517" i="82"/>
  <c r="AD517" i="82"/>
  <c r="AC517" i="82"/>
  <c r="AA517" i="82"/>
  <c r="AF516" i="82"/>
  <c r="AE516" i="82"/>
  <c r="AD516" i="82"/>
  <c r="AC516" i="82"/>
  <c r="AA516" i="82"/>
  <c r="AF515" i="82"/>
  <c r="AE515" i="82"/>
  <c r="AD515" i="82"/>
  <c r="AC515" i="82"/>
  <c r="AA515" i="82"/>
  <c r="AF514" i="82"/>
  <c r="AE514" i="82"/>
  <c r="AD514" i="82"/>
  <c r="AC514" i="82"/>
  <c r="AA514" i="82"/>
  <c r="AF513" i="82"/>
  <c r="AE513" i="82"/>
  <c r="AD513" i="82"/>
  <c r="AC513" i="82"/>
  <c r="AA513" i="82"/>
  <c r="AF512" i="82"/>
  <c r="AE512" i="82"/>
  <c r="AD512" i="82"/>
  <c r="AC512" i="82"/>
  <c r="AA512" i="82"/>
  <c r="AF511" i="82"/>
  <c r="AE511" i="82"/>
  <c r="AD511" i="82"/>
  <c r="AC511" i="82"/>
  <c r="AA511" i="82"/>
  <c r="AF510" i="82"/>
  <c r="AE510" i="82"/>
  <c r="AD510" i="82"/>
  <c r="AC510" i="82"/>
  <c r="AA510" i="82"/>
  <c r="AF509" i="82"/>
  <c r="AE509" i="82"/>
  <c r="AD509" i="82"/>
  <c r="AC509" i="82"/>
  <c r="AA509" i="82"/>
  <c r="AF508" i="82"/>
  <c r="AE508" i="82"/>
  <c r="AD508" i="82"/>
  <c r="AC508" i="82"/>
  <c r="AA508" i="82"/>
  <c r="AF507" i="82"/>
  <c r="AE507" i="82"/>
  <c r="AD507" i="82"/>
  <c r="AC507" i="82"/>
  <c r="AA507" i="82"/>
  <c r="AF506" i="82"/>
  <c r="AE506" i="82"/>
  <c r="AD506" i="82"/>
  <c r="AC506" i="82"/>
  <c r="AA506" i="82"/>
  <c r="AF505" i="82"/>
  <c r="AE505" i="82"/>
  <c r="AD505" i="82"/>
  <c r="AC505" i="82"/>
  <c r="AA505" i="82"/>
  <c r="AF504" i="82"/>
  <c r="AE504" i="82"/>
  <c r="AD504" i="82"/>
  <c r="AC504" i="82"/>
  <c r="AA504" i="82"/>
  <c r="AF503" i="82"/>
  <c r="AE503" i="82"/>
  <c r="AD503" i="82"/>
  <c r="AC503" i="82"/>
  <c r="AA503" i="82"/>
  <c r="AF502" i="82"/>
  <c r="AE502" i="82"/>
  <c r="AD502" i="82"/>
  <c r="AC502" i="82"/>
  <c r="AA502" i="82"/>
  <c r="AF501" i="82"/>
  <c r="AE501" i="82"/>
  <c r="AD501" i="82"/>
  <c r="AC501" i="82"/>
  <c r="AA501" i="82"/>
  <c r="AF500" i="82"/>
  <c r="AE500" i="82"/>
  <c r="AD500" i="82"/>
  <c r="AC500" i="82"/>
  <c r="AA500" i="82"/>
  <c r="AF499" i="82"/>
  <c r="AE499" i="82"/>
  <c r="AD499" i="82"/>
  <c r="AC499" i="82"/>
  <c r="AA499" i="82"/>
  <c r="AF498" i="82"/>
  <c r="AE498" i="82"/>
  <c r="AD498" i="82"/>
  <c r="AC498" i="82"/>
  <c r="AA498" i="82"/>
  <c r="AF497" i="82"/>
  <c r="AE497" i="82"/>
  <c r="AD497" i="82"/>
  <c r="AC497" i="82"/>
  <c r="AA497" i="82"/>
  <c r="AF496" i="82"/>
  <c r="AE496" i="82"/>
  <c r="AD496" i="82"/>
  <c r="AC496" i="82"/>
  <c r="AA496" i="82"/>
  <c r="AF495" i="82"/>
  <c r="AE495" i="82"/>
  <c r="AD495" i="82"/>
  <c r="AC495" i="82"/>
  <c r="AA495" i="82"/>
  <c r="AF494" i="82"/>
  <c r="AE494" i="82"/>
  <c r="AD494" i="82"/>
  <c r="AC494" i="82"/>
  <c r="AA494" i="82"/>
  <c r="AF493" i="82"/>
  <c r="AE493" i="82"/>
  <c r="AD493" i="82"/>
  <c r="AC493" i="82"/>
  <c r="AA493" i="82"/>
  <c r="AF492" i="82"/>
  <c r="AE492" i="82"/>
  <c r="AD492" i="82"/>
  <c r="AC492" i="82"/>
  <c r="AA492" i="82"/>
  <c r="AF491" i="82"/>
  <c r="AE491" i="82"/>
  <c r="AD491" i="82"/>
  <c r="AC491" i="82"/>
  <c r="AA491" i="82"/>
  <c r="AF490" i="82"/>
  <c r="AE490" i="82"/>
  <c r="AD490" i="82"/>
  <c r="AC490" i="82"/>
  <c r="AA490" i="82"/>
  <c r="AF489" i="82"/>
  <c r="AE489" i="82"/>
  <c r="AD489" i="82"/>
  <c r="AC489" i="82"/>
  <c r="AA489" i="82"/>
  <c r="AF488" i="82"/>
  <c r="AE488" i="82"/>
  <c r="AD488" i="82"/>
  <c r="AC488" i="82"/>
  <c r="AA488" i="82"/>
  <c r="AF487" i="82"/>
  <c r="AE487" i="82"/>
  <c r="AD487" i="82"/>
  <c r="AC487" i="82"/>
  <c r="AA487" i="82"/>
  <c r="AF486" i="82"/>
  <c r="AE486" i="82"/>
  <c r="AD486" i="82"/>
  <c r="AC486" i="82"/>
  <c r="AA486" i="82"/>
  <c r="AF485" i="82"/>
  <c r="AE485" i="82"/>
  <c r="AD485" i="82"/>
  <c r="AC485" i="82"/>
  <c r="AA485" i="82"/>
  <c r="AF484" i="82"/>
  <c r="AE484" i="82"/>
  <c r="AD484" i="82"/>
  <c r="AC484" i="82"/>
  <c r="AA484" i="82"/>
  <c r="AF483" i="82"/>
  <c r="AE483" i="82"/>
  <c r="AD483" i="82"/>
  <c r="AC483" i="82"/>
  <c r="AA483" i="82"/>
  <c r="AF482" i="82"/>
  <c r="AE482" i="82"/>
  <c r="AD482" i="82"/>
  <c r="AC482" i="82"/>
  <c r="AA482" i="82"/>
  <c r="AF481" i="82"/>
  <c r="AE481" i="82"/>
  <c r="AD481" i="82"/>
  <c r="AC481" i="82"/>
  <c r="AA481" i="82"/>
  <c r="AF480" i="82"/>
  <c r="AE480" i="82"/>
  <c r="AD480" i="82"/>
  <c r="AC480" i="82"/>
  <c r="AA480" i="82"/>
  <c r="AF479" i="82"/>
  <c r="AE479" i="82"/>
  <c r="AD479" i="82"/>
  <c r="AC479" i="82"/>
  <c r="AA479" i="82"/>
  <c r="AF478" i="82"/>
  <c r="AE478" i="82"/>
  <c r="AD478" i="82"/>
  <c r="AC478" i="82"/>
  <c r="AA478" i="82"/>
  <c r="AF477" i="82"/>
  <c r="AE477" i="82"/>
  <c r="AD477" i="82"/>
  <c r="AC477" i="82"/>
  <c r="AA477" i="82"/>
  <c r="AF476" i="82"/>
  <c r="AE476" i="82"/>
  <c r="AD476" i="82"/>
  <c r="AC476" i="82"/>
  <c r="AA476" i="82"/>
  <c r="AF475" i="82"/>
  <c r="AE475" i="82"/>
  <c r="AD475" i="82"/>
  <c r="AC475" i="82"/>
  <c r="AA475" i="82"/>
  <c r="AF474" i="82"/>
  <c r="AE474" i="82"/>
  <c r="AD474" i="82"/>
  <c r="AC474" i="82"/>
  <c r="AA474" i="82"/>
  <c r="AF473" i="82"/>
  <c r="AE473" i="82"/>
  <c r="AD473" i="82"/>
  <c r="AC473" i="82"/>
  <c r="AA473" i="82"/>
  <c r="AF472" i="82"/>
  <c r="AE472" i="82"/>
  <c r="AD472" i="82"/>
  <c r="AC472" i="82"/>
  <c r="AA472" i="82"/>
  <c r="AF471" i="82"/>
  <c r="AE471" i="82"/>
  <c r="AD471" i="82"/>
  <c r="AC471" i="82"/>
  <c r="AA471" i="82"/>
  <c r="AF470" i="82"/>
  <c r="AE470" i="82"/>
  <c r="AD470" i="82"/>
  <c r="AC470" i="82"/>
  <c r="AA470" i="82"/>
  <c r="AF469" i="82"/>
  <c r="AE469" i="82"/>
  <c r="AD469" i="82"/>
  <c r="AC469" i="82"/>
  <c r="AA469" i="82"/>
  <c r="AF468" i="82"/>
  <c r="AE468" i="82"/>
  <c r="AD468" i="82"/>
  <c r="AC468" i="82"/>
  <c r="AA468" i="82"/>
  <c r="AF467" i="82"/>
  <c r="AE467" i="82"/>
  <c r="AD467" i="82"/>
  <c r="AC467" i="82"/>
  <c r="AA467" i="82"/>
  <c r="AF466" i="82"/>
  <c r="AE466" i="82"/>
  <c r="AD466" i="82"/>
  <c r="AC466" i="82"/>
  <c r="AA466" i="82"/>
  <c r="AF465" i="82"/>
  <c r="AE465" i="82"/>
  <c r="AD465" i="82"/>
  <c r="AC465" i="82"/>
  <c r="AA465" i="82"/>
  <c r="AF464" i="82"/>
  <c r="AE464" i="82"/>
  <c r="AD464" i="82"/>
  <c r="AC464" i="82"/>
  <c r="AA464" i="82"/>
  <c r="AF463" i="82"/>
  <c r="AE463" i="82"/>
  <c r="AD463" i="82"/>
  <c r="AC463" i="82"/>
  <c r="AA463" i="82"/>
  <c r="AF462" i="82"/>
  <c r="AE462" i="82"/>
  <c r="AD462" i="82"/>
  <c r="AC462" i="82"/>
  <c r="AA462" i="82"/>
  <c r="AF461" i="82"/>
  <c r="AE461" i="82"/>
  <c r="AD461" i="82"/>
  <c r="AC461" i="82"/>
  <c r="AA461" i="82"/>
  <c r="AF460" i="82"/>
  <c r="AE460" i="82"/>
  <c r="AD460" i="82"/>
  <c r="AC460" i="82"/>
  <c r="AA460" i="82"/>
  <c r="AF459" i="82"/>
  <c r="AE459" i="82"/>
  <c r="AD459" i="82"/>
  <c r="AC459" i="82"/>
  <c r="AA459" i="82"/>
  <c r="AF458" i="82"/>
  <c r="AE458" i="82"/>
  <c r="AD458" i="82"/>
  <c r="AC458" i="82"/>
  <c r="AA458" i="82"/>
  <c r="AF457" i="82"/>
  <c r="AE457" i="82"/>
  <c r="AD457" i="82"/>
  <c r="AC457" i="82"/>
  <c r="AA457" i="82"/>
  <c r="AF456" i="82"/>
  <c r="AE456" i="82"/>
  <c r="AD456" i="82"/>
  <c r="AC456" i="82"/>
  <c r="AA456" i="82"/>
  <c r="AF455" i="82"/>
  <c r="AE455" i="82"/>
  <c r="AD455" i="82"/>
  <c r="AC455" i="82"/>
  <c r="AA455" i="82"/>
  <c r="AF454" i="82"/>
  <c r="AE454" i="82"/>
  <c r="AD454" i="82"/>
  <c r="AC454" i="82"/>
  <c r="AA454" i="82"/>
  <c r="AF453" i="82"/>
  <c r="AE453" i="82"/>
  <c r="AD453" i="82"/>
  <c r="AC453" i="82"/>
  <c r="AA453" i="82"/>
  <c r="AF452" i="82"/>
  <c r="AE452" i="82"/>
  <c r="AD452" i="82"/>
  <c r="AC452" i="82"/>
  <c r="AA452" i="82"/>
  <c r="AF451" i="82"/>
  <c r="AE451" i="82"/>
  <c r="AD451" i="82"/>
  <c r="AC451" i="82"/>
  <c r="AA451" i="82"/>
  <c r="AF450" i="82"/>
  <c r="AE450" i="82"/>
  <c r="AD450" i="82"/>
  <c r="AC450" i="82"/>
  <c r="AA450" i="82"/>
  <c r="AF449" i="82"/>
  <c r="AE449" i="82"/>
  <c r="AD449" i="82"/>
  <c r="AC449" i="82"/>
  <c r="AA449" i="82"/>
  <c r="AF448" i="82"/>
  <c r="AE448" i="82"/>
  <c r="AD448" i="82"/>
  <c r="AC448" i="82"/>
  <c r="AA448" i="82"/>
  <c r="AF447" i="82"/>
  <c r="AE447" i="82"/>
  <c r="AD447" i="82"/>
  <c r="AC447" i="82"/>
  <c r="AA447" i="82"/>
  <c r="AF446" i="82"/>
  <c r="AE446" i="82"/>
  <c r="AD446" i="82"/>
  <c r="AC446" i="82"/>
  <c r="AA446" i="82"/>
  <c r="AF445" i="82"/>
  <c r="AE445" i="82"/>
  <c r="AD445" i="82"/>
  <c r="AC445" i="82"/>
  <c r="AA445" i="82"/>
  <c r="AF444" i="82"/>
  <c r="AE444" i="82"/>
  <c r="AD444" i="82"/>
  <c r="AC444" i="82"/>
  <c r="AA444" i="82"/>
  <c r="AF443" i="82"/>
  <c r="AE443" i="82"/>
  <c r="AD443" i="82"/>
  <c r="AC443" i="82"/>
  <c r="AA443" i="82"/>
  <c r="AF442" i="82"/>
  <c r="AE442" i="82"/>
  <c r="AD442" i="82"/>
  <c r="AC442" i="82"/>
  <c r="AA442" i="82"/>
  <c r="AF441" i="82"/>
  <c r="AE441" i="82"/>
  <c r="AD441" i="82"/>
  <c r="AC441" i="82"/>
  <c r="AA441" i="82"/>
  <c r="AF440" i="82"/>
  <c r="AE440" i="82"/>
  <c r="AD440" i="82"/>
  <c r="AC440" i="82"/>
  <c r="AA440" i="82"/>
  <c r="AF439" i="82"/>
  <c r="AE439" i="82"/>
  <c r="AD439" i="82"/>
  <c r="AC439" i="82"/>
  <c r="AA439" i="82"/>
  <c r="AF438" i="82"/>
  <c r="AE438" i="82"/>
  <c r="AD438" i="82"/>
  <c r="AC438" i="82"/>
  <c r="AA438" i="82"/>
  <c r="AF437" i="82"/>
  <c r="AE437" i="82"/>
  <c r="AD437" i="82"/>
  <c r="AC437" i="82"/>
  <c r="AA437" i="82"/>
  <c r="AF436" i="82"/>
  <c r="AE436" i="82"/>
  <c r="AD436" i="82"/>
  <c r="AC436" i="82"/>
  <c r="AA436" i="82"/>
  <c r="AF435" i="82"/>
  <c r="AE435" i="82"/>
  <c r="AD435" i="82"/>
  <c r="AC435" i="82"/>
  <c r="AA435" i="82"/>
  <c r="AF434" i="82"/>
  <c r="AE434" i="82"/>
  <c r="AD434" i="82"/>
  <c r="AC434" i="82"/>
  <c r="AA434" i="82"/>
  <c r="AF433" i="82"/>
  <c r="AE433" i="82"/>
  <c r="AD433" i="82"/>
  <c r="AC433" i="82"/>
  <c r="AA433" i="82"/>
  <c r="AF432" i="82"/>
  <c r="AE432" i="82"/>
  <c r="AD432" i="82"/>
  <c r="AC432" i="82"/>
  <c r="AA432" i="82"/>
  <c r="AF431" i="82"/>
  <c r="AE431" i="82"/>
  <c r="AD431" i="82"/>
  <c r="AC431" i="82"/>
  <c r="AA431" i="82"/>
  <c r="AF430" i="82"/>
  <c r="AE430" i="82"/>
  <c r="AD430" i="82"/>
  <c r="AC430" i="82"/>
  <c r="AA430" i="82"/>
  <c r="AF429" i="82"/>
  <c r="AE429" i="82"/>
  <c r="AD429" i="82"/>
  <c r="AC429" i="82"/>
  <c r="AA429" i="82"/>
  <c r="AF428" i="82"/>
  <c r="AE428" i="82"/>
  <c r="AD428" i="82"/>
  <c r="AC428" i="82"/>
  <c r="AA428" i="82"/>
  <c r="AF427" i="82"/>
  <c r="AE427" i="82"/>
  <c r="AD427" i="82"/>
  <c r="AC427" i="82"/>
  <c r="AA427" i="82"/>
  <c r="AF426" i="82"/>
  <c r="AE426" i="82"/>
  <c r="AD426" i="82"/>
  <c r="AC426" i="82"/>
  <c r="AA426" i="82"/>
  <c r="AF425" i="82"/>
  <c r="AE425" i="82"/>
  <c r="AD425" i="82"/>
  <c r="AC425" i="82"/>
  <c r="AA425" i="82"/>
  <c r="AF424" i="82"/>
  <c r="AE424" i="82"/>
  <c r="AD424" i="82"/>
  <c r="AC424" i="82"/>
  <c r="AA424" i="82"/>
  <c r="AF423" i="82"/>
  <c r="AE423" i="82"/>
  <c r="AD423" i="82"/>
  <c r="AC423" i="82"/>
  <c r="AA423" i="82"/>
  <c r="AF422" i="82"/>
  <c r="AE422" i="82"/>
  <c r="AD422" i="82"/>
  <c r="AC422" i="82"/>
  <c r="AA422" i="82"/>
  <c r="AF421" i="82"/>
  <c r="AE421" i="82"/>
  <c r="AD421" i="82"/>
  <c r="AC421" i="82"/>
  <c r="AA421" i="82"/>
  <c r="AF420" i="82"/>
  <c r="AE420" i="82"/>
  <c r="AD420" i="82"/>
  <c r="AC420" i="82"/>
  <c r="AA420" i="82"/>
  <c r="AF419" i="82"/>
  <c r="AE419" i="82"/>
  <c r="AD419" i="82"/>
  <c r="AC419" i="82"/>
  <c r="AA419" i="82"/>
  <c r="AF418" i="82"/>
  <c r="AE418" i="82"/>
  <c r="AD418" i="82"/>
  <c r="AC418" i="82"/>
  <c r="AA418" i="82"/>
  <c r="AF417" i="82"/>
  <c r="AE417" i="82"/>
  <c r="AD417" i="82"/>
  <c r="AC417" i="82"/>
  <c r="AA417" i="82"/>
  <c r="AF416" i="82"/>
  <c r="AE416" i="82"/>
  <c r="AD416" i="82"/>
  <c r="AC416" i="82"/>
  <c r="AA416" i="82"/>
  <c r="AF415" i="82"/>
  <c r="AE415" i="82"/>
  <c r="AD415" i="82"/>
  <c r="AC415" i="82"/>
  <c r="AA415" i="82"/>
  <c r="AF414" i="82"/>
  <c r="AE414" i="82"/>
  <c r="AD414" i="82"/>
  <c r="AC414" i="82"/>
  <c r="AA414" i="82"/>
  <c r="AF413" i="82"/>
  <c r="AE413" i="82"/>
  <c r="AD413" i="82"/>
  <c r="AC413" i="82"/>
  <c r="AA413" i="82"/>
  <c r="AF412" i="82"/>
  <c r="AE412" i="82"/>
  <c r="AD412" i="82"/>
  <c r="AC412" i="82"/>
  <c r="AA412" i="82"/>
  <c r="AF411" i="82"/>
  <c r="AE411" i="82"/>
  <c r="AD411" i="82"/>
  <c r="AC411" i="82"/>
  <c r="AA411" i="82"/>
  <c r="AF410" i="82"/>
  <c r="AE410" i="82"/>
  <c r="AD410" i="82"/>
  <c r="AC410" i="82"/>
  <c r="AA410" i="82"/>
  <c r="AF409" i="82"/>
  <c r="AE409" i="82"/>
  <c r="AD409" i="82"/>
  <c r="AC409" i="82"/>
  <c r="AA409" i="82"/>
  <c r="AF408" i="82"/>
  <c r="AE408" i="82"/>
  <c r="AD408" i="82"/>
  <c r="AC408" i="82"/>
  <c r="AA408" i="82"/>
  <c r="AF407" i="82"/>
  <c r="AE407" i="82"/>
  <c r="AD407" i="82"/>
  <c r="AC407" i="82"/>
  <c r="AA407" i="82"/>
  <c r="AF406" i="82"/>
  <c r="AE406" i="82"/>
  <c r="AD406" i="82"/>
  <c r="AC406" i="82"/>
  <c r="AA406" i="82"/>
  <c r="AF405" i="82"/>
  <c r="AE405" i="82"/>
  <c r="AD405" i="82"/>
  <c r="AC405" i="82"/>
  <c r="AA405" i="82"/>
  <c r="AF404" i="82"/>
  <c r="AE404" i="82"/>
  <c r="AD404" i="82"/>
  <c r="AC404" i="82"/>
  <c r="AA404" i="82"/>
  <c r="AF403" i="82"/>
  <c r="AE403" i="82"/>
  <c r="AD403" i="82"/>
  <c r="AC403" i="82"/>
  <c r="AA403" i="82"/>
  <c r="AF402" i="82"/>
  <c r="AE402" i="82"/>
  <c r="AD402" i="82"/>
  <c r="AC402" i="82"/>
  <c r="AA402" i="82"/>
  <c r="AF401" i="82"/>
  <c r="AE401" i="82"/>
  <c r="AD401" i="82"/>
  <c r="AC401" i="82"/>
  <c r="AA401" i="82"/>
  <c r="AF400" i="82"/>
  <c r="AE400" i="82"/>
  <c r="AD400" i="82"/>
  <c r="AC400" i="82"/>
  <c r="AA400" i="82"/>
  <c r="AF399" i="82"/>
  <c r="AE399" i="82"/>
  <c r="AD399" i="82"/>
  <c r="AC399" i="82"/>
  <c r="AA399" i="82"/>
  <c r="AF398" i="82"/>
  <c r="AE398" i="82"/>
  <c r="AD398" i="82"/>
  <c r="AC398" i="82"/>
  <c r="AA398" i="82"/>
  <c r="AF397" i="82"/>
  <c r="AE397" i="82"/>
  <c r="AD397" i="82"/>
  <c r="AC397" i="82"/>
  <c r="AA397" i="82"/>
  <c r="AF396" i="82"/>
  <c r="AE396" i="82"/>
  <c r="AD396" i="82"/>
  <c r="AC396" i="82"/>
  <c r="AA396" i="82"/>
  <c r="AF395" i="82"/>
  <c r="AE395" i="82"/>
  <c r="AD395" i="82"/>
  <c r="AC395" i="82"/>
  <c r="AA395" i="82"/>
  <c r="AF394" i="82"/>
  <c r="AE394" i="82"/>
  <c r="AD394" i="82"/>
  <c r="AC394" i="82"/>
  <c r="AA394" i="82"/>
  <c r="AF393" i="82"/>
  <c r="AE393" i="82"/>
  <c r="AD393" i="82"/>
  <c r="AC393" i="82"/>
  <c r="AA393" i="82"/>
  <c r="AF392" i="82"/>
  <c r="AE392" i="82"/>
  <c r="AD392" i="82"/>
  <c r="AC392" i="82"/>
  <c r="AA392" i="82"/>
  <c r="AF391" i="82"/>
  <c r="AE391" i="82"/>
  <c r="AD391" i="82"/>
  <c r="AC391" i="82"/>
  <c r="AA391" i="82"/>
  <c r="AF390" i="82"/>
  <c r="AE390" i="82"/>
  <c r="AD390" i="82"/>
  <c r="AC390" i="82"/>
  <c r="AA390" i="82"/>
  <c r="AF389" i="82"/>
  <c r="AE389" i="82"/>
  <c r="AD389" i="82"/>
  <c r="AC389" i="82"/>
  <c r="AA389" i="82"/>
  <c r="AF388" i="82"/>
  <c r="AE388" i="82"/>
  <c r="AD388" i="82"/>
  <c r="AC388" i="82"/>
  <c r="AA388" i="82"/>
  <c r="AF387" i="82"/>
  <c r="AE387" i="82"/>
  <c r="AD387" i="82"/>
  <c r="AC387" i="82"/>
  <c r="AA387" i="82"/>
  <c r="AF386" i="82"/>
  <c r="AE386" i="82"/>
  <c r="AD386" i="82"/>
  <c r="AC386" i="82"/>
  <c r="AA386" i="82"/>
  <c r="AF385" i="82"/>
  <c r="AE385" i="82"/>
  <c r="AD385" i="82"/>
  <c r="AC385" i="82"/>
  <c r="AA385" i="82"/>
  <c r="AF384" i="82"/>
  <c r="AE384" i="82"/>
  <c r="AD384" i="82"/>
  <c r="AC384" i="82"/>
  <c r="AA384" i="82"/>
  <c r="AF383" i="82"/>
  <c r="AE383" i="82"/>
  <c r="AD383" i="82"/>
  <c r="AC383" i="82"/>
  <c r="AA383" i="82"/>
  <c r="AF382" i="82"/>
  <c r="AE382" i="82"/>
  <c r="AD382" i="82"/>
  <c r="AC382" i="82"/>
  <c r="AA382" i="82"/>
  <c r="AF381" i="82"/>
  <c r="AE381" i="82"/>
  <c r="AD381" i="82"/>
  <c r="AC381" i="82"/>
  <c r="AA381" i="82"/>
  <c r="AF380" i="82"/>
  <c r="AE380" i="82"/>
  <c r="AD380" i="82"/>
  <c r="AC380" i="82"/>
  <c r="AA380" i="82"/>
  <c r="AF379" i="82"/>
  <c r="AE379" i="82"/>
  <c r="AD379" i="82"/>
  <c r="AC379" i="82"/>
  <c r="AA379" i="82"/>
  <c r="AF378" i="82"/>
  <c r="AE378" i="82"/>
  <c r="AD378" i="82"/>
  <c r="AC378" i="82"/>
  <c r="AA378" i="82"/>
  <c r="AF377" i="82"/>
  <c r="AE377" i="82"/>
  <c r="AD377" i="82"/>
  <c r="AC377" i="82"/>
  <c r="AA377" i="82"/>
  <c r="AF376" i="82"/>
  <c r="AE376" i="82"/>
  <c r="AD376" i="82"/>
  <c r="AC376" i="82"/>
  <c r="AA376" i="82"/>
  <c r="AF375" i="82"/>
  <c r="AE375" i="82"/>
  <c r="AD375" i="82"/>
  <c r="AC375" i="82"/>
  <c r="AA375" i="82"/>
  <c r="AF374" i="82"/>
  <c r="AE374" i="82"/>
  <c r="AD374" i="82"/>
  <c r="AC374" i="82"/>
  <c r="AA374" i="82"/>
  <c r="AF373" i="82"/>
  <c r="AE373" i="82"/>
  <c r="AD373" i="82"/>
  <c r="AC373" i="82"/>
  <c r="AA373" i="82"/>
  <c r="AF372" i="82"/>
  <c r="AE372" i="82"/>
  <c r="AD372" i="82"/>
  <c r="AC372" i="82"/>
  <c r="AA372" i="82"/>
  <c r="AF371" i="82"/>
  <c r="AE371" i="82"/>
  <c r="AD371" i="82"/>
  <c r="AC371" i="82"/>
  <c r="AA371" i="82"/>
  <c r="AF370" i="82"/>
  <c r="AE370" i="82"/>
  <c r="AD370" i="82"/>
  <c r="AC370" i="82"/>
  <c r="AA370" i="82"/>
  <c r="AF369" i="82"/>
  <c r="AE369" i="82"/>
  <c r="AD369" i="82"/>
  <c r="AC369" i="82"/>
  <c r="AA369" i="82"/>
  <c r="AF368" i="82"/>
  <c r="AE368" i="82"/>
  <c r="AD368" i="82"/>
  <c r="AC368" i="82"/>
  <c r="AA368" i="82"/>
  <c r="AF367" i="82"/>
  <c r="AE367" i="82"/>
  <c r="AD367" i="82"/>
  <c r="AC367" i="82"/>
  <c r="AA367" i="82"/>
  <c r="AF366" i="82"/>
  <c r="AE366" i="82"/>
  <c r="AD366" i="82"/>
  <c r="AC366" i="82"/>
  <c r="AA366" i="82"/>
  <c r="AF365" i="82"/>
  <c r="AE365" i="82"/>
  <c r="AD365" i="82"/>
  <c r="AC365" i="82"/>
  <c r="AA365" i="82"/>
  <c r="AF364" i="82"/>
  <c r="AE364" i="82"/>
  <c r="AD364" i="82"/>
  <c r="AC364" i="82"/>
  <c r="AA364" i="82"/>
  <c r="AF363" i="82"/>
  <c r="AE363" i="82"/>
  <c r="AD363" i="82"/>
  <c r="AC363" i="82"/>
  <c r="AA363" i="82"/>
  <c r="AF362" i="82"/>
  <c r="AE362" i="82"/>
  <c r="AD362" i="82"/>
  <c r="AC362" i="82"/>
  <c r="AA362" i="82"/>
  <c r="AF361" i="82"/>
  <c r="AE361" i="82"/>
  <c r="AD361" i="82"/>
  <c r="AC361" i="82"/>
  <c r="AA361" i="82"/>
  <c r="AF360" i="82"/>
  <c r="AE360" i="82"/>
  <c r="AD360" i="82"/>
  <c r="AC360" i="82"/>
  <c r="AA360" i="82"/>
  <c r="AF359" i="82"/>
  <c r="AE359" i="82"/>
  <c r="AD359" i="82"/>
  <c r="AC359" i="82"/>
  <c r="AA359" i="82"/>
  <c r="AF358" i="82"/>
  <c r="AE358" i="82"/>
  <c r="AD358" i="82"/>
  <c r="AC358" i="82"/>
  <c r="AA358" i="82"/>
  <c r="AF357" i="82"/>
  <c r="AE357" i="82"/>
  <c r="AD357" i="82"/>
  <c r="AC357" i="82"/>
  <c r="AA357" i="82"/>
  <c r="AF356" i="82"/>
  <c r="AE356" i="82"/>
  <c r="AD356" i="82"/>
  <c r="AC356" i="82"/>
  <c r="AA356" i="82"/>
  <c r="AF355" i="82"/>
  <c r="AE355" i="82"/>
  <c r="AD355" i="82"/>
  <c r="AC355" i="82"/>
  <c r="AA355" i="82"/>
  <c r="AF354" i="82"/>
  <c r="AE354" i="82"/>
  <c r="AD354" i="82"/>
  <c r="AC354" i="82"/>
  <c r="AA354" i="82"/>
  <c r="AF353" i="82"/>
  <c r="AE353" i="82"/>
  <c r="AD353" i="82"/>
  <c r="AC353" i="82"/>
  <c r="AA353" i="82"/>
  <c r="AF352" i="82"/>
  <c r="AE352" i="82"/>
  <c r="AD352" i="82"/>
  <c r="AC352" i="82"/>
  <c r="AA352" i="82"/>
  <c r="AF351" i="82"/>
  <c r="AE351" i="82"/>
  <c r="AD351" i="82"/>
  <c r="AC351" i="82"/>
  <c r="AA351" i="82"/>
  <c r="AF350" i="82"/>
  <c r="AE350" i="82"/>
  <c r="AD350" i="82"/>
  <c r="AC350" i="82"/>
  <c r="AA350" i="82"/>
  <c r="AF349" i="82"/>
  <c r="AE349" i="82"/>
  <c r="AD349" i="82"/>
  <c r="AC349" i="82"/>
  <c r="AA349" i="82"/>
  <c r="AF348" i="82"/>
  <c r="AE348" i="82"/>
  <c r="AD348" i="82"/>
  <c r="AC348" i="82"/>
  <c r="AA348" i="82"/>
  <c r="AF347" i="82"/>
  <c r="AE347" i="82"/>
  <c r="AD347" i="82"/>
  <c r="AC347" i="82"/>
  <c r="AA347" i="82"/>
  <c r="AF346" i="82"/>
  <c r="AE346" i="82"/>
  <c r="AD346" i="82"/>
  <c r="AC346" i="82"/>
  <c r="AA346" i="82"/>
  <c r="AF345" i="82"/>
  <c r="AE345" i="82"/>
  <c r="AD345" i="82"/>
  <c r="AC345" i="82"/>
  <c r="AA345" i="82"/>
  <c r="AF344" i="82"/>
  <c r="AE344" i="82"/>
  <c r="AD344" i="82"/>
  <c r="AC344" i="82"/>
  <c r="AA344" i="82"/>
  <c r="AF343" i="82"/>
  <c r="AE343" i="82"/>
  <c r="AD343" i="82"/>
  <c r="AC343" i="82"/>
  <c r="AA343" i="82"/>
  <c r="AF342" i="82"/>
  <c r="AE342" i="82"/>
  <c r="AD342" i="82"/>
  <c r="AC342" i="82"/>
  <c r="AA342" i="82"/>
  <c r="AF341" i="82"/>
  <c r="AE341" i="82"/>
  <c r="AD341" i="82"/>
  <c r="AC341" i="82"/>
  <c r="AA341" i="82"/>
  <c r="AF340" i="82"/>
  <c r="AE340" i="82"/>
  <c r="AD340" i="82"/>
  <c r="AC340" i="82"/>
  <c r="AA340" i="82"/>
  <c r="AF339" i="82"/>
  <c r="AE339" i="82"/>
  <c r="AD339" i="82"/>
  <c r="AC339" i="82"/>
  <c r="AA339" i="82"/>
  <c r="AF338" i="82"/>
  <c r="AE338" i="82"/>
  <c r="AD338" i="82"/>
  <c r="AC338" i="82"/>
  <c r="AA338" i="82"/>
  <c r="AF337" i="82"/>
  <c r="AE337" i="82"/>
  <c r="AD337" i="82"/>
  <c r="AC337" i="82"/>
  <c r="AA337" i="82"/>
  <c r="AF336" i="82"/>
  <c r="AE336" i="82"/>
  <c r="AD336" i="82"/>
  <c r="AC336" i="82"/>
  <c r="AA336" i="82"/>
  <c r="AF335" i="82"/>
  <c r="AE335" i="82"/>
  <c r="AD335" i="82"/>
  <c r="AC335" i="82"/>
  <c r="AA335" i="82"/>
  <c r="AF334" i="82"/>
  <c r="AE334" i="82"/>
  <c r="AD334" i="82"/>
  <c r="AC334" i="82"/>
  <c r="AA334" i="82"/>
  <c r="AF333" i="82"/>
  <c r="AE333" i="82"/>
  <c r="AD333" i="82"/>
  <c r="AC333" i="82"/>
  <c r="AA333" i="82"/>
  <c r="AF332" i="82"/>
  <c r="AE332" i="82"/>
  <c r="AD332" i="82"/>
  <c r="AC332" i="82"/>
  <c r="AA332" i="82"/>
  <c r="AF331" i="82"/>
  <c r="AE331" i="82"/>
  <c r="AD331" i="82"/>
  <c r="AC331" i="82"/>
  <c r="AA331" i="82"/>
  <c r="AF330" i="82"/>
  <c r="AE330" i="82"/>
  <c r="AD330" i="82"/>
  <c r="AC330" i="82"/>
  <c r="AA330" i="82"/>
  <c r="AF329" i="82"/>
  <c r="AE329" i="82"/>
  <c r="AD329" i="82"/>
  <c r="AC329" i="82"/>
  <c r="AA329" i="82"/>
  <c r="AF328" i="82"/>
  <c r="AE328" i="82"/>
  <c r="AD328" i="82"/>
  <c r="AC328" i="82"/>
  <c r="AA328" i="82"/>
  <c r="AF327" i="82"/>
  <c r="AE327" i="82"/>
  <c r="AD327" i="82"/>
  <c r="AC327" i="82"/>
  <c r="AA327" i="82"/>
  <c r="AF326" i="82"/>
  <c r="AE326" i="82"/>
  <c r="AD326" i="82"/>
  <c r="AC326" i="82"/>
  <c r="AA326" i="82"/>
  <c r="AF325" i="82"/>
  <c r="AE325" i="82"/>
  <c r="AD325" i="82"/>
  <c r="AC325" i="82"/>
  <c r="AA325" i="82"/>
  <c r="AF324" i="82"/>
  <c r="AE324" i="82"/>
  <c r="AD324" i="82"/>
  <c r="AC324" i="82"/>
  <c r="AA324" i="82"/>
  <c r="AF323" i="82"/>
  <c r="AE323" i="82"/>
  <c r="AD323" i="82"/>
  <c r="AC323" i="82"/>
  <c r="AA323" i="82"/>
  <c r="AF322" i="82"/>
  <c r="AE322" i="82"/>
  <c r="AD322" i="82"/>
  <c r="AC322" i="82"/>
  <c r="AA322" i="82"/>
  <c r="AF321" i="82"/>
  <c r="AE321" i="82"/>
  <c r="AD321" i="82"/>
  <c r="AC321" i="82"/>
  <c r="AA321" i="82"/>
  <c r="AF320" i="82"/>
  <c r="AE320" i="82"/>
  <c r="AD320" i="82"/>
  <c r="AC320" i="82"/>
  <c r="AA320" i="82"/>
  <c r="AF319" i="82"/>
  <c r="AE319" i="82"/>
  <c r="AD319" i="82"/>
  <c r="AC319" i="82"/>
  <c r="AA319" i="82"/>
  <c r="AF318" i="82"/>
  <c r="AE318" i="82"/>
  <c r="AD318" i="82"/>
  <c r="AC318" i="82"/>
  <c r="AA318" i="82"/>
  <c r="AF317" i="82"/>
  <c r="AE317" i="82"/>
  <c r="AD317" i="82"/>
  <c r="AC317" i="82"/>
  <c r="AA317" i="82"/>
  <c r="AF316" i="82"/>
  <c r="AE316" i="82"/>
  <c r="AD316" i="82"/>
  <c r="AC316" i="82"/>
  <c r="AA316" i="82"/>
  <c r="AF315" i="82"/>
  <c r="AE315" i="82"/>
  <c r="AD315" i="82"/>
  <c r="AC315" i="82"/>
  <c r="AA315" i="82"/>
  <c r="AF314" i="82"/>
  <c r="AE314" i="82"/>
  <c r="AD314" i="82"/>
  <c r="AC314" i="82"/>
  <c r="AA314" i="82"/>
  <c r="AF313" i="82"/>
  <c r="AE313" i="82"/>
  <c r="AD313" i="82"/>
  <c r="AC313" i="82"/>
  <c r="AA313" i="82"/>
  <c r="AF312" i="82"/>
  <c r="AE312" i="82"/>
  <c r="AD312" i="82"/>
  <c r="AC312" i="82"/>
  <c r="AA312" i="82"/>
  <c r="AF311" i="82"/>
  <c r="AE311" i="82"/>
  <c r="AD311" i="82"/>
  <c r="AC311" i="82"/>
  <c r="AA311" i="82"/>
  <c r="AF310" i="82"/>
  <c r="AE310" i="82"/>
  <c r="AD310" i="82"/>
  <c r="AC310" i="82"/>
  <c r="AA310" i="82"/>
  <c r="AF309" i="82"/>
  <c r="AE309" i="82"/>
  <c r="AD309" i="82"/>
  <c r="AC309" i="82"/>
  <c r="AA309" i="82"/>
  <c r="AF308" i="82"/>
  <c r="AE308" i="82"/>
  <c r="AD308" i="82"/>
  <c r="AC308" i="82"/>
  <c r="AA308" i="82"/>
  <c r="AF307" i="82"/>
  <c r="AE307" i="82"/>
  <c r="AD307" i="82"/>
  <c r="AC307" i="82"/>
  <c r="AA307" i="82"/>
  <c r="AF306" i="82"/>
  <c r="AE306" i="82"/>
  <c r="AD306" i="82"/>
  <c r="AC306" i="82"/>
  <c r="AA306" i="82"/>
  <c r="AF305" i="82"/>
  <c r="AE305" i="82"/>
  <c r="AD305" i="82"/>
  <c r="AC305" i="82"/>
  <c r="AA305" i="82"/>
  <c r="AF304" i="82"/>
  <c r="AE304" i="82"/>
  <c r="AD304" i="82"/>
  <c r="AC304" i="82"/>
  <c r="AA304" i="82"/>
  <c r="AF303" i="82"/>
  <c r="AE303" i="82"/>
  <c r="AD303" i="82"/>
  <c r="AC303" i="82"/>
  <c r="AA303" i="82"/>
  <c r="AF302" i="82"/>
  <c r="AE302" i="82"/>
  <c r="AD302" i="82"/>
  <c r="AC302" i="82"/>
  <c r="AA302" i="82"/>
  <c r="AF301" i="82"/>
  <c r="AE301" i="82"/>
  <c r="AD301" i="82"/>
  <c r="AC301" i="82"/>
  <c r="AA301" i="82"/>
  <c r="AF300" i="82"/>
  <c r="AE300" i="82"/>
  <c r="AD300" i="82"/>
  <c r="AC300" i="82"/>
  <c r="AA300" i="82"/>
  <c r="AF299" i="82"/>
  <c r="AE299" i="82"/>
  <c r="AD299" i="82"/>
  <c r="AC299" i="82"/>
  <c r="AA299" i="82"/>
  <c r="AF298" i="82"/>
  <c r="AE298" i="82"/>
  <c r="AD298" i="82"/>
  <c r="AC298" i="82"/>
  <c r="AA298" i="82"/>
  <c r="AF297" i="82"/>
  <c r="AE297" i="82"/>
  <c r="AD297" i="82"/>
  <c r="AC297" i="82"/>
  <c r="AA297" i="82"/>
  <c r="AF296" i="82"/>
  <c r="AE296" i="82"/>
  <c r="AD296" i="82"/>
  <c r="AC296" i="82"/>
  <c r="AA296" i="82"/>
  <c r="AF295" i="82"/>
  <c r="AE295" i="82"/>
  <c r="AD295" i="82"/>
  <c r="AC295" i="82"/>
  <c r="AA295" i="82"/>
  <c r="AF294" i="82"/>
  <c r="AE294" i="82"/>
  <c r="AD294" i="82"/>
  <c r="AC294" i="82"/>
  <c r="AA294" i="82"/>
  <c r="AF293" i="82"/>
  <c r="AE293" i="82"/>
  <c r="AD293" i="82"/>
  <c r="AC293" i="82"/>
  <c r="AA293" i="82"/>
  <c r="AF292" i="82"/>
  <c r="AE292" i="82"/>
  <c r="AD292" i="82"/>
  <c r="AC292" i="82"/>
  <c r="AA292" i="82"/>
  <c r="AF291" i="82"/>
  <c r="AE291" i="82"/>
  <c r="AD291" i="82"/>
  <c r="AC291" i="82"/>
  <c r="AA291" i="82"/>
  <c r="AF290" i="82"/>
  <c r="AE290" i="82"/>
  <c r="AD290" i="82"/>
  <c r="AC290" i="82"/>
  <c r="AA290" i="82"/>
  <c r="AF289" i="82"/>
  <c r="AE289" i="82"/>
  <c r="AD289" i="82"/>
  <c r="AC289" i="82"/>
  <c r="AA289" i="82"/>
  <c r="AF288" i="82"/>
  <c r="AE288" i="82"/>
  <c r="AD288" i="82"/>
  <c r="AC288" i="82"/>
  <c r="AA288" i="82"/>
  <c r="AF287" i="82"/>
  <c r="AE287" i="82"/>
  <c r="AD287" i="82"/>
  <c r="AC287" i="82"/>
  <c r="AA287" i="82"/>
  <c r="AF286" i="82"/>
  <c r="AE286" i="82"/>
  <c r="AD286" i="82"/>
  <c r="AC286" i="82"/>
  <c r="AA286" i="82"/>
  <c r="AF285" i="82"/>
  <c r="AE285" i="82"/>
  <c r="AD285" i="82"/>
  <c r="AC285" i="82"/>
  <c r="AA285" i="82"/>
  <c r="AF284" i="82"/>
  <c r="AE284" i="82"/>
  <c r="AD284" i="82"/>
  <c r="AC284" i="82"/>
  <c r="AA284" i="82"/>
  <c r="AF283" i="82"/>
  <c r="AE283" i="82"/>
  <c r="AD283" i="82"/>
  <c r="AC283" i="82"/>
  <c r="AA283" i="82"/>
  <c r="AF282" i="82"/>
  <c r="AE282" i="82"/>
  <c r="AD282" i="82"/>
  <c r="AC282" i="82"/>
  <c r="AA282" i="82"/>
  <c r="AF281" i="82"/>
  <c r="AE281" i="82"/>
  <c r="AD281" i="82"/>
  <c r="AC281" i="82"/>
  <c r="AA281" i="82"/>
  <c r="AF280" i="82"/>
  <c r="AE280" i="82"/>
  <c r="AD280" i="82"/>
  <c r="AC280" i="82"/>
  <c r="AA280" i="82"/>
  <c r="AF279" i="82"/>
  <c r="AE279" i="82"/>
  <c r="AD279" i="82"/>
  <c r="AC279" i="82"/>
  <c r="AA279" i="82"/>
  <c r="AF278" i="82"/>
  <c r="AE278" i="82"/>
  <c r="AD278" i="82"/>
  <c r="AC278" i="82"/>
  <c r="AA278" i="82"/>
  <c r="AF277" i="82"/>
  <c r="AE277" i="82"/>
  <c r="AD277" i="82"/>
  <c r="AC277" i="82"/>
  <c r="AA277" i="82"/>
  <c r="AF276" i="82"/>
  <c r="AE276" i="82"/>
  <c r="AD276" i="82"/>
  <c r="AC276" i="82"/>
  <c r="AA276" i="82"/>
  <c r="AF275" i="82"/>
  <c r="AE275" i="82"/>
  <c r="AD275" i="82"/>
  <c r="AC275" i="82"/>
  <c r="AA275" i="82"/>
  <c r="AF274" i="82"/>
  <c r="AE274" i="82"/>
  <c r="AD274" i="82"/>
  <c r="AC274" i="82"/>
  <c r="AA274" i="82"/>
  <c r="AF273" i="82"/>
  <c r="AE273" i="82"/>
  <c r="AD273" i="82"/>
  <c r="AC273" i="82"/>
  <c r="AA273" i="82"/>
  <c r="AF272" i="82"/>
  <c r="AE272" i="82"/>
  <c r="AD272" i="82"/>
  <c r="AC272" i="82"/>
  <c r="AA272" i="82"/>
  <c r="AF271" i="82"/>
  <c r="AE271" i="82"/>
  <c r="AD271" i="82"/>
  <c r="AC271" i="82"/>
  <c r="AA271" i="82"/>
  <c r="AF270" i="82"/>
  <c r="AE270" i="82"/>
  <c r="AD270" i="82"/>
  <c r="AC270" i="82"/>
  <c r="AA270" i="82"/>
  <c r="AF269" i="82"/>
  <c r="AE269" i="82"/>
  <c r="AD269" i="82"/>
  <c r="AC269" i="82"/>
  <c r="AA269" i="82"/>
  <c r="AF268" i="82"/>
  <c r="AE268" i="82"/>
  <c r="AD268" i="82"/>
  <c r="AC268" i="82"/>
  <c r="AA268" i="82"/>
  <c r="AF267" i="82"/>
  <c r="AE267" i="82"/>
  <c r="AD267" i="82"/>
  <c r="AC267" i="82"/>
  <c r="AA267" i="82"/>
  <c r="AF266" i="82"/>
  <c r="AE266" i="82"/>
  <c r="AD266" i="82"/>
  <c r="AC266" i="82"/>
  <c r="AA266" i="82"/>
  <c r="AF265" i="82"/>
  <c r="AE265" i="82"/>
  <c r="AD265" i="82"/>
  <c r="AC265" i="82"/>
  <c r="AA265" i="82"/>
  <c r="AF264" i="82"/>
  <c r="AE264" i="82"/>
  <c r="AD264" i="82"/>
  <c r="AC264" i="82"/>
  <c r="AA264" i="82"/>
  <c r="AF263" i="82"/>
  <c r="AE263" i="82"/>
  <c r="AD263" i="82"/>
  <c r="AC263" i="82"/>
  <c r="AA263" i="82"/>
  <c r="AF262" i="82"/>
  <c r="AE262" i="82"/>
  <c r="AD262" i="82"/>
  <c r="AC262" i="82"/>
  <c r="AA262" i="82"/>
  <c r="AF261" i="82"/>
  <c r="AE261" i="82"/>
  <c r="AD261" i="82"/>
  <c r="AC261" i="82"/>
  <c r="AA261" i="82"/>
  <c r="AF260" i="82"/>
  <c r="AE260" i="82"/>
  <c r="AD260" i="82"/>
  <c r="AC260" i="82"/>
  <c r="AA260" i="82"/>
  <c r="AF259" i="82"/>
  <c r="AE259" i="82"/>
  <c r="AD259" i="82"/>
  <c r="AC259" i="82"/>
  <c r="AA259" i="82"/>
  <c r="AF258" i="82"/>
  <c r="AE258" i="82"/>
  <c r="AD258" i="82"/>
  <c r="AC258" i="82"/>
  <c r="AA258" i="82"/>
  <c r="AF257" i="82"/>
  <c r="AE257" i="82"/>
  <c r="AD257" i="82"/>
  <c r="AC257" i="82"/>
  <c r="AA257" i="82"/>
  <c r="AF256" i="82"/>
  <c r="AE256" i="82"/>
  <c r="AD256" i="82"/>
  <c r="AC256" i="82"/>
  <c r="AA256" i="82"/>
  <c r="AF255" i="82"/>
  <c r="AE255" i="82"/>
  <c r="AD255" i="82"/>
  <c r="AC255" i="82"/>
  <c r="AA255" i="82"/>
  <c r="AF254" i="82"/>
  <c r="AE254" i="82"/>
  <c r="AD254" i="82"/>
  <c r="AC254" i="82"/>
  <c r="AA254" i="82"/>
  <c r="AF253" i="82"/>
  <c r="AE253" i="82"/>
  <c r="AD253" i="82"/>
  <c r="AC253" i="82"/>
  <c r="AA253" i="82"/>
  <c r="AF252" i="82"/>
  <c r="AE252" i="82"/>
  <c r="AD252" i="82"/>
  <c r="AC252" i="82"/>
  <c r="AA252" i="82"/>
  <c r="AF251" i="82"/>
  <c r="AE251" i="82"/>
  <c r="AD251" i="82"/>
  <c r="AC251" i="82"/>
  <c r="AA251" i="82"/>
  <c r="AF250" i="82"/>
  <c r="AE250" i="82"/>
  <c r="AD250" i="82"/>
  <c r="AC250" i="82"/>
  <c r="AA250" i="82"/>
  <c r="AF249" i="82"/>
  <c r="AE249" i="82"/>
  <c r="AD249" i="82"/>
  <c r="AC249" i="82"/>
  <c r="AA249" i="82"/>
  <c r="AF248" i="82"/>
  <c r="AE248" i="82"/>
  <c r="AD248" i="82"/>
  <c r="AC248" i="82"/>
  <c r="AA248" i="82"/>
  <c r="AF247" i="82"/>
  <c r="AE247" i="82"/>
  <c r="AD247" i="82"/>
  <c r="AC247" i="82"/>
  <c r="AA247" i="82"/>
  <c r="AF246" i="82"/>
  <c r="AE246" i="82"/>
  <c r="AD246" i="82"/>
  <c r="AC246" i="82"/>
  <c r="AA246" i="82"/>
  <c r="AF245" i="82"/>
  <c r="AE245" i="82"/>
  <c r="AD245" i="82"/>
  <c r="AC245" i="82"/>
  <c r="AA245" i="82"/>
  <c r="AF244" i="82"/>
  <c r="AE244" i="82"/>
  <c r="AD244" i="82"/>
  <c r="AC244" i="82"/>
  <c r="AA244" i="82"/>
  <c r="AF243" i="82"/>
  <c r="AE243" i="82"/>
  <c r="AD243" i="82"/>
  <c r="AC243" i="82"/>
  <c r="AA243" i="82"/>
  <c r="AF242" i="82"/>
  <c r="AE242" i="82"/>
  <c r="AD242" i="82"/>
  <c r="AC242" i="82"/>
  <c r="AA242" i="82"/>
  <c r="AF241" i="82"/>
  <c r="AE241" i="82"/>
  <c r="AD241" i="82"/>
  <c r="AC241" i="82"/>
  <c r="AA241" i="82"/>
  <c r="AF240" i="82"/>
  <c r="AE240" i="82"/>
  <c r="AD240" i="82"/>
  <c r="AC240" i="82"/>
  <c r="AA240" i="82"/>
  <c r="AF239" i="82"/>
  <c r="AE239" i="82"/>
  <c r="AD239" i="82"/>
  <c r="AC239" i="82"/>
  <c r="AA239" i="82"/>
  <c r="AF238" i="82"/>
  <c r="AE238" i="82"/>
  <c r="AD238" i="82"/>
  <c r="AC238" i="82"/>
  <c r="AA238" i="82"/>
  <c r="AF237" i="82"/>
  <c r="AE237" i="82"/>
  <c r="AD237" i="82"/>
  <c r="AC237" i="82"/>
  <c r="AA237" i="82"/>
  <c r="AF236" i="82"/>
  <c r="AE236" i="82"/>
  <c r="AD236" i="82"/>
  <c r="AC236" i="82"/>
  <c r="AA236" i="82"/>
  <c r="AF235" i="82"/>
  <c r="AE235" i="82"/>
  <c r="AD235" i="82"/>
  <c r="AC235" i="82"/>
  <c r="AA235" i="82"/>
  <c r="AF234" i="82"/>
  <c r="AE234" i="82"/>
  <c r="AD234" i="82"/>
  <c r="AC234" i="82"/>
  <c r="AA234" i="82"/>
  <c r="AF233" i="82"/>
  <c r="AE233" i="82"/>
  <c r="AD233" i="82"/>
  <c r="AC233" i="82"/>
  <c r="AA233" i="82"/>
  <c r="AF232" i="82"/>
  <c r="AE232" i="82"/>
  <c r="AD232" i="82"/>
  <c r="AC232" i="82"/>
  <c r="AA232" i="82"/>
  <c r="AF231" i="82"/>
  <c r="AE231" i="82"/>
  <c r="AD231" i="82"/>
  <c r="AC231" i="82"/>
  <c r="AA231" i="82"/>
  <c r="AF230" i="82"/>
  <c r="AE230" i="82"/>
  <c r="AD230" i="82"/>
  <c r="AC230" i="82"/>
  <c r="AA230" i="82"/>
  <c r="AF229" i="82"/>
  <c r="AE229" i="82"/>
  <c r="AD229" i="82"/>
  <c r="AC229" i="82"/>
  <c r="AA229" i="82"/>
  <c r="AF228" i="82"/>
  <c r="AE228" i="82"/>
  <c r="AD228" i="82"/>
  <c r="AC228" i="82"/>
  <c r="AA228" i="82"/>
  <c r="AF227" i="82"/>
  <c r="AE227" i="82"/>
  <c r="AD227" i="82"/>
  <c r="AC227" i="82"/>
  <c r="AA227" i="82"/>
  <c r="AF226" i="82"/>
  <c r="AE226" i="82"/>
  <c r="AD226" i="82"/>
  <c r="AC226" i="82"/>
  <c r="AA226" i="82"/>
  <c r="AF225" i="82"/>
  <c r="AE225" i="82"/>
  <c r="AD225" i="82"/>
  <c r="AC225" i="82"/>
  <c r="AA225" i="82"/>
  <c r="AF224" i="82"/>
  <c r="AE224" i="82"/>
  <c r="AD224" i="82"/>
  <c r="AC224" i="82"/>
  <c r="AA224" i="82"/>
  <c r="AF223" i="82"/>
  <c r="AE223" i="82"/>
  <c r="AD223" i="82"/>
  <c r="AC223" i="82"/>
  <c r="AA223" i="82"/>
  <c r="AF222" i="82"/>
  <c r="AE222" i="82"/>
  <c r="AD222" i="82"/>
  <c r="AC222" i="82"/>
  <c r="AA222" i="82"/>
  <c r="AF221" i="82"/>
  <c r="AE221" i="82"/>
  <c r="AD221" i="82"/>
  <c r="AC221" i="82"/>
  <c r="AA221" i="82"/>
  <c r="AF220" i="82"/>
  <c r="AE220" i="82"/>
  <c r="AD220" i="82"/>
  <c r="AC220" i="82"/>
  <c r="AA220" i="82"/>
  <c r="AF219" i="82"/>
  <c r="AE219" i="82"/>
  <c r="AD219" i="82"/>
  <c r="AC219" i="82"/>
  <c r="AA219" i="82"/>
  <c r="AF218" i="82"/>
  <c r="AE218" i="82"/>
  <c r="AD218" i="82"/>
  <c r="AC218" i="82"/>
  <c r="AA218" i="82"/>
  <c r="AF217" i="82"/>
  <c r="AE217" i="82"/>
  <c r="AD217" i="82"/>
  <c r="AC217" i="82"/>
  <c r="AA217" i="82"/>
  <c r="AF216" i="82"/>
  <c r="AE216" i="82"/>
  <c r="AD216" i="82"/>
  <c r="AC216" i="82"/>
  <c r="AA216" i="82"/>
  <c r="AF215" i="82"/>
  <c r="AE215" i="82"/>
  <c r="AD215" i="82"/>
  <c r="AC215" i="82"/>
  <c r="AA215" i="82"/>
  <c r="AF214" i="82"/>
  <c r="AE214" i="82"/>
  <c r="AD214" i="82"/>
  <c r="AC214" i="82"/>
  <c r="AA214" i="82"/>
  <c r="AF213" i="82"/>
  <c r="AE213" i="82"/>
  <c r="AD213" i="82"/>
  <c r="AC213" i="82"/>
  <c r="AA213" i="82"/>
  <c r="AF212" i="82"/>
  <c r="AE212" i="82"/>
  <c r="AD212" i="82"/>
  <c r="AC212" i="82"/>
  <c r="AA212" i="82"/>
  <c r="AF211" i="82"/>
  <c r="AE211" i="82"/>
  <c r="AD211" i="82"/>
  <c r="AC211" i="82"/>
  <c r="AA211" i="82"/>
  <c r="AF210" i="82"/>
  <c r="AE210" i="82"/>
  <c r="AD210" i="82"/>
  <c r="AC210" i="82"/>
  <c r="AA210" i="82"/>
  <c r="AF209" i="82"/>
  <c r="AE209" i="82"/>
  <c r="AD209" i="82"/>
  <c r="AC209" i="82"/>
  <c r="AA209" i="82"/>
  <c r="AF208" i="82"/>
  <c r="AE208" i="82"/>
  <c r="AD208" i="82"/>
  <c r="AC208" i="82"/>
  <c r="AA208" i="82"/>
  <c r="AF207" i="82"/>
  <c r="AE207" i="82"/>
  <c r="AD207" i="82"/>
  <c r="AC207" i="82"/>
  <c r="AA207" i="82"/>
  <c r="AF206" i="82"/>
  <c r="AE206" i="82"/>
  <c r="AD206" i="82"/>
  <c r="AC206" i="82"/>
  <c r="AA206" i="82"/>
  <c r="AF205" i="82"/>
  <c r="AE205" i="82"/>
  <c r="AD205" i="82"/>
  <c r="AC205" i="82"/>
  <c r="AA205" i="82"/>
  <c r="AF204" i="82"/>
  <c r="AE204" i="82"/>
  <c r="AD204" i="82"/>
  <c r="AC204" i="82"/>
  <c r="AA204" i="82"/>
  <c r="AF203" i="82"/>
  <c r="AE203" i="82"/>
  <c r="AD203" i="82"/>
  <c r="AC203" i="82"/>
  <c r="AA203" i="82"/>
  <c r="AF202" i="82"/>
  <c r="AE202" i="82"/>
  <c r="AD202" i="82"/>
  <c r="AC202" i="82"/>
  <c r="AA202" i="82"/>
  <c r="AF201" i="82"/>
  <c r="AE201" i="82"/>
  <c r="AD201" i="82"/>
  <c r="AC201" i="82"/>
  <c r="AA201" i="82"/>
  <c r="AF200" i="82"/>
  <c r="AE200" i="82"/>
  <c r="AD200" i="82"/>
  <c r="AC200" i="82"/>
  <c r="AA200" i="82"/>
  <c r="AF199" i="82"/>
  <c r="AE199" i="82"/>
  <c r="AD199" i="82"/>
  <c r="AC199" i="82"/>
  <c r="AA199" i="82"/>
  <c r="AF198" i="82"/>
  <c r="AE198" i="82"/>
  <c r="AD198" i="82"/>
  <c r="AC198" i="82"/>
  <c r="AA198" i="82"/>
  <c r="AF197" i="82"/>
  <c r="AE197" i="82"/>
  <c r="AD197" i="82"/>
  <c r="AC197" i="82"/>
  <c r="AA197" i="82"/>
  <c r="AF196" i="82"/>
  <c r="AE196" i="82"/>
  <c r="AD196" i="82"/>
  <c r="AC196" i="82"/>
  <c r="AA196" i="82"/>
  <c r="AF195" i="82"/>
  <c r="AE195" i="82"/>
  <c r="AD195" i="82"/>
  <c r="AC195" i="82"/>
  <c r="AA195" i="82"/>
  <c r="AF194" i="82"/>
  <c r="AE194" i="82"/>
  <c r="AD194" i="82"/>
  <c r="AC194" i="82"/>
  <c r="AA194" i="82"/>
  <c r="AF193" i="82"/>
  <c r="AE193" i="82"/>
  <c r="AD193" i="82"/>
  <c r="AC193" i="82"/>
  <c r="AA193" i="82"/>
  <c r="AF192" i="82"/>
  <c r="AE192" i="82"/>
  <c r="AD192" i="82"/>
  <c r="AC192" i="82"/>
  <c r="AA192" i="82"/>
  <c r="AF191" i="82"/>
  <c r="AE191" i="82"/>
  <c r="AD191" i="82"/>
  <c r="AC191" i="82"/>
  <c r="AA191" i="82"/>
  <c r="AF190" i="82"/>
  <c r="AE190" i="82"/>
  <c r="AD190" i="82"/>
  <c r="AC190" i="82"/>
  <c r="AA190" i="82"/>
  <c r="AF189" i="82"/>
  <c r="AE189" i="82"/>
  <c r="AD189" i="82"/>
  <c r="AC189" i="82"/>
  <c r="AA189" i="82"/>
  <c r="AF188" i="82"/>
  <c r="AE188" i="82"/>
  <c r="AD188" i="82"/>
  <c r="AC188" i="82"/>
  <c r="AA188" i="82"/>
  <c r="AF187" i="82"/>
  <c r="AE187" i="82"/>
  <c r="AD187" i="82"/>
  <c r="AC187" i="82"/>
  <c r="AA187" i="82"/>
  <c r="AF186" i="82"/>
  <c r="AE186" i="82"/>
  <c r="AD186" i="82"/>
  <c r="AC186" i="82"/>
  <c r="AA186" i="82"/>
  <c r="AF185" i="82"/>
  <c r="AE185" i="82"/>
  <c r="AD185" i="82"/>
  <c r="AC185" i="82"/>
  <c r="AA185" i="82"/>
  <c r="AF184" i="82"/>
  <c r="AE184" i="82"/>
  <c r="AD184" i="82"/>
  <c r="AC184" i="82"/>
  <c r="AA184" i="82"/>
  <c r="AF183" i="82"/>
  <c r="AE183" i="82"/>
  <c r="AD183" i="82"/>
  <c r="AC183" i="82"/>
  <c r="AA183" i="82"/>
  <c r="AF182" i="82"/>
  <c r="AE182" i="82"/>
  <c r="AD182" i="82"/>
  <c r="AC182" i="82"/>
  <c r="AA182" i="82"/>
  <c r="AF181" i="82"/>
  <c r="AE181" i="82"/>
  <c r="AD181" i="82"/>
  <c r="AC181" i="82"/>
  <c r="AA181" i="82"/>
  <c r="AF180" i="82"/>
  <c r="AE180" i="82"/>
  <c r="AD180" i="82"/>
  <c r="AC180" i="82"/>
  <c r="AA180" i="82"/>
  <c r="AF179" i="82"/>
  <c r="AE179" i="82"/>
  <c r="AD179" i="82"/>
  <c r="AC179" i="82"/>
  <c r="AA179" i="82"/>
  <c r="AF178" i="82"/>
  <c r="AE178" i="82"/>
  <c r="AD178" i="82"/>
  <c r="AC178" i="82"/>
  <c r="AA178" i="82"/>
  <c r="AF177" i="82"/>
  <c r="AE177" i="82"/>
  <c r="AD177" i="82"/>
  <c r="AC177" i="82"/>
  <c r="AA177" i="82"/>
  <c r="AF176" i="82"/>
  <c r="AE176" i="82"/>
  <c r="AD176" i="82"/>
  <c r="AC176" i="82"/>
  <c r="AA176" i="82"/>
  <c r="AF175" i="82"/>
  <c r="AE175" i="82"/>
  <c r="AD175" i="82"/>
  <c r="AC175" i="82"/>
  <c r="AA175" i="82"/>
  <c r="AF174" i="82"/>
  <c r="AE174" i="82"/>
  <c r="AD174" i="82"/>
  <c r="AC174" i="82"/>
  <c r="AA174" i="82"/>
  <c r="AF173" i="82"/>
  <c r="AE173" i="82"/>
  <c r="AD173" i="82"/>
  <c r="AC173" i="82"/>
  <c r="AA173" i="82"/>
  <c r="AF172" i="82"/>
  <c r="AE172" i="82"/>
  <c r="AD172" i="82"/>
  <c r="AC172" i="82"/>
  <c r="AA172" i="82"/>
  <c r="AF171" i="82"/>
  <c r="AE171" i="82"/>
  <c r="AD171" i="82"/>
  <c r="AC171" i="82"/>
  <c r="AA171" i="82"/>
  <c r="AF170" i="82"/>
  <c r="AE170" i="82"/>
  <c r="AD170" i="82"/>
  <c r="AC170" i="82"/>
  <c r="AA170" i="82"/>
  <c r="AF169" i="82"/>
  <c r="AE169" i="82"/>
  <c r="AD169" i="82"/>
  <c r="AC169" i="82"/>
  <c r="AA169" i="82"/>
  <c r="AF168" i="82"/>
  <c r="AE168" i="82"/>
  <c r="AD168" i="82"/>
  <c r="AC168" i="82"/>
  <c r="AA168" i="82"/>
  <c r="AF167" i="82"/>
  <c r="AE167" i="82"/>
  <c r="AD167" i="82"/>
  <c r="AC167" i="82"/>
  <c r="AA167" i="82"/>
  <c r="AF166" i="82"/>
  <c r="AE166" i="82"/>
  <c r="AD166" i="82"/>
  <c r="AC166" i="82"/>
  <c r="AA166" i="82"/>
  <c r="AF165" i="82"/>
  <c r="AE165" i="82"/>
  <c r="AD165" i="82"/>
  <c r="AC165" i="82"/>
  <c r="AA165" i="82"/>
  <c r="AF164" i="82"/>
  <c r="AE164" i="82"/>
  <c r="AD164" i="82"/>
  <c r="AC164" i="82"/>
  <c r="AA164" i="82"/>
  <c r="AF163" i="82"/>
  <c r="AE163" i="82"/>
  <c r="AD163" i="82"/>
  <c r="AC163" i="82"/>
  <c r="AA163" i="82"/>
  <c r="AF162" i="82"/>
  <c r="AE162" i="82"/>
  <c r="AD162" i="82"/>
  <c r="AC162" i="82"/>
  <c r="AA162" i="82"/>
  <c r="AF161" i="82"/>
  <c r="AE161" i="82"/>
  <c r="AD161" i="82"/>
  <c r="AC161" i="82"/>
  <c r="AA161" i="82"/>
  <c r="AF160" i="82"/>
  <c r="AE160" i="82"/>
  <c r="AD160" i="82"/>
  <c r="AC160" i="82"/>
  <c r="AA160" i="82"/>
  <c r="AF159" i="82"/>
  <c r="AE159" i="82"/>
  <c r="AD159" i="82"/>
  <c r="AC159" i="82"/>
  <c r="AA159" i="82"/>
  <c r="AF158" i="82"/>
  <c r="AE158" i="82"/>
  <c r="AD158" i="82"/>
  <c r="AC158" i="82"/>
  <c r="AA158" i="82"/>
  <c r="AF157" i="82"/>
  <c r="AE157" i="82"/>
  <c r="AD157" i="82"/>
  <c r="AC157" i="82"/>
  <c r="AA157" i="82"/>
  <c r="AF156" i="82"/>
  <c r="AE156" i="82"/>
  <c r="AD156" i="82"/>
  <c r="AC156" i="82"/>
  <c r="AA156" i="82"/>
  <c r="AF155" i="82"/>
  <c r="AE155" i="82"/>
  <c r="AD155" i="82"/>
  <c r="AC155" i="82"/>
  <c r="AA155" i="82"/>
  <c r="AF154" i="82"/>
  <c r="AE154" i="82"/>
  <c r="AD154" i="82"/>
  <c r="AC154" i="82"/>
  <c r="AA154" i="82"/>
  <c r="AF153" i="82"/>
  <c r="AE153" i="82"/>
  <c r="AD153" i="82"/>
  <c r="AC153" i="82"/>
  <c r="AA153" i="82"/>
  <c r="AF152" i="82"/>
  <c r="AE152" i="82"/>
  <c r="AD152" i="82"/>
  <c r="AC152" i="82"/>
  <c r="AA152" i="82"/>
  <c r="AF151" i="82"/>
  <c r="AE151" i="82"/>
  <c r="AD151" i="82"/>
  <c r="AC151" i="82"/>
  <c r="AA151" i="82"/>
  <c r="AF150" i="82"/>
  <c r="AE150" i="82"/>
  <c r="AD150" i="82"/>
  <c r="AC150" i="82"/>
  <c r="AA150" i="82"/>
  <c r="AF149" i="82"/>
  <c r="AE149" i="82"/>
  <c r="AD149" i="82"/>
  <c r="AC149" i="82"/>
  <c r="AA149" i="82"/>
  <c r="AF148" i="82"/>
  <c r="AE148" i="82"/>
  <c r="AD148" i="82"/>
  <c r="AC148" i="82"/>
  <c r="AA148" i="82"/>
  <c r="AF147" i="82"/>
  <c r="AE147" i="82"/>
  <c r="AD147" i="82"/>
  <c r="AC147" i="82"/>
  <c r="AA147" i="82"/>
  <c r="AF146" i="82"/>
  <c r="AE146" i="82"/>
  <c r="AD146" i="82"/>
  <c r="AC146" i="82"/>
  <c r="AA146" i="82"/>
  <c r="AF145" i="82"/>
  <c r="AE145" i="82"/>
  <c r="AD145" i="82"/>
  <c r="AC145" i="82"/>
  <c r="AA145" i="82"/>
  <c r="AF144" i="82"/>
  <c r="AE144" i="82"/>
  <c r="AD144" i="82"/>
  <c r="AC144" i="82"/>
  <c r="AA144" i="82"/>
  <c r="AF143" i="82"/>
  <c r="AE143" i="82"/>
  <c r="AD143" i="82"/>
  <c r="AC143" i="82"/>
  <c r="AA143" i="82"/>
  <c r="AF142" i="82"/>
  <c r="AE142" i="82"/>
  <c r="AD142" i="82"/>
  <c r="AC142" i="82"/>
  <c r="AA142" i="82"/>
  <c r="AF141" i="82"/>
  <c r="AE141" i="82"/>
  <c r="AD141" i="82"/>
  <c r="AC141" i="82"/>
  <c r="AA141" i="82"/>
  <c r="AF140" i="82"/>
  <c r="AE140" i="82"/>
  <c r="AD140" i="82"/>
  <c r="AC140" i="82"/>
  <c r="AA140" i="82"/>
  <c r="AF139" i="82"/>
  <c r="AE139" i="82"/>
  <c r="AD139" i="82"/>
  <c r="AC139" i="82"/>
  <c r="AA139" i="82"/>
  <c r="AF138" i="82"/>
  <c r="AE138" i="82"/>
  <c r="AD138" i="82"/>
  <c r="AC138" i="82"/>
  <c r="AA138" i="82"/>
  <c r="AF137" i="82"/>
  <c r="AE137" i="82"/>
  <c r="AD137" i="82"/>
  <c r="AC137" i="82"/>
  <c r="AA137" i="82"/>
  <c r="AF136" i="82"/>
  <c r="AE136" i="82"/>
  <c r="AD136" i="82"/>
  <c r="AC136" i="82"/>
  <c r="AA136" i="82"/>
  <c r="AF135" i="82"/>
  <c r="AE135" i="82"/>
  <c r="AD135" i="82"/>
  <c r="AC135" i="82"/>
  <c r="AA135" i="82"/>
  <c r="AF134" i="82"/>
  <c r="AE134" i="82"/>
  <c r="AD134" i="82"/>
  <c r="AC134" i="82"/>
  <c r="AA134" i="82"/>
  <c r="AF133" i="82"/>
  <c r="AE133" i="82"/>
  <c r="AD133" i="82"/>
  <c r="AC133" i="82"/>
  <c r="AA133" i="82"/>
  <c r="AF132" i="82"/>
  <c r="AE132" i="82"/>
  <c r="AD132" i="82"/>
  <c r="AC132" i="82"/>
  <c r="AA132" i="82"/>
  <c r="AF131" i="82"/>
  <c r="AE131" i="82"/>
  <c r="AD131" i="82"/>
  <c r="AC131" i="82"/>
  <c r="AA131" i="82"/>
  <c r="AF130" i="82"/>
  <c r="AE130" i="82"/>
  <c r="AD130" i="82"/>
  <c r="AC130" i="82"/>
  <c r="AA130" i="82"/>
  <c r="AF129" i="82"/>
  <c r="AE129" i="82"/>
  <c r="AD129" i="82"/>
  <c r="AC129" i="82"/>
  <c r="AA129" i="82"/>
  <c r="AF128" i="82"/>
  <c r="AE128" i="82"/>
  <c r="AD128" i="82"/>
  <c r="AC128" i="82"/>
  <c r="AA128" i="82"/>
  <c r="AF127" i="82"/>
  <c r="AE127" i="82"/>
  <c r="AD127" i="82"/>
  <c r="AC127" i="82"/>
  <c r="AA127" i="82"/>
  <c r="AF126" i="82"/>
  <c r="AE126" i="82"/>
  <c r="AD126" i="82"/>
  <c r="AC126" i="82"/>
  <c r="AA126" i="82"/>
  <c r="AF125" i="82"/>
  <c r="AE125" i="82"/>
  <c r="AD125" i="82"/>
  <c r="AC125" i="82"/>
  <c r="AA125" i="82"/>
  <c r="AF124" i="82"/>
  <c r="AE124" i="82"/>
  <c r="AD124" i="82"/>
  <c r="AC124" i="82"/>
  <c r="AA124" i="82"/>
  <c r="AF123" i="82"/>
  <c r="AE123" i="82"/>
  <c r="AD123" i="82"/>
  <c r="AC123" i="82"/>
  <c r="AA123" i="82"/>
  <c r="AF122" i="82"/>
  <c r="AE122" i="82"/>
  <c r="AD122" i="82"/>
  <c r="AC122" i="82"/>
  <c r="AA122" i="82"/>
  <c r="AF121" i="82"/>
  <c r="AE121" i="82"/>
  <c r="AD121" i="82"/>
  <c r="AC121" i="82"/>
  <c r="AA121" i="82"/>
  <c r="AF120" i="82"/>
  <c r="AE120" i="82"/>
  <c r="AD120" i="82"/>
  <c r="AC120" i="82"/>
  <c r="AA120" i="82"/>
  <c r="AF119" i="82"/>
  <c r="AE119" i="82"/>
  <c r="AD119" i="82"/>
  <c r="AC119" i="82"/>
  <c r="AA119" i="82"/>
  <c r="AF118" i="82"/>
  <c r="AE118" i="82"/>
  <c r="AD118" i="82"/>
  <c r="AC118" i="82"/>
  <c r="AA118" i="82"/>
  <c r="AF117" i="82"/>
  <c r="AE117" i="82"/>
  <c r="AD117" i="82"/>
  <c r="AC117" i="82"/>
  <c r="AA117" i="82"/>
  <c r="AF116" i="82"/>
  <c r="AE116" i="82"/>
  <c r="AD116" i="82"/>
  <c r="AC116" i="82"/>
  <c r="AA116" i="82"/>
  <c r="AF115" i="82"/>
  <c r="AE115" i="82"/>
  <c r="AD115" i="82"/>
  <c r="AC115" i="82"/>
  <c r="AA115" i="82"/>
  <c r="AF114" i="82"/>
  <c r="AE114" i="82"/>
  <c r="AD114" i="82"/>
  <c r="AC114" i="82"/>
  <c r="AA114" i="82"/>
  <c r="AF113" i="82"/>
  <c r="AE113" i="82"/>
  <c r="AD113" i="82"/>
  <c r="AC113" i="82"/>
  <c r="AA113" i="82"/>
  <c r="AF112" i="82"/>
  <c r="AE112" i="82"/>
  <c r="AD112" i="82"/>
  <c r="AC112" i="82"/>
  <c r="AA112" i="82"/>
  <c r="AF111" i="82"/>
  <c r="AE111" i="82"/>
  <c r="AD111" i="82"/>
  <c r="AC111" i="82"/>
  <c r="AA111" i="82"/>
  <c r="AF110" i="82"/>
  <c r="AE110" i="82"/>
  <c r="AD110" i="82"/>
  <c r="AC110" i="82"/>
  <c r="AA110" i="82"/>
  <c r="AF109" i="82"/>
  <c r="AE109" i="82"/>
  <c r="AD109" i="82"/>
  <c r="AC109" i="82"/>
  <c r="AA109" i="82"/>
  <c r="AF108" i="82"/>
  <c r="AE108" i="82"/>
  <c r="AD108" i="82"/>
  <c r="AC108" i="82"/>
  <c r="AA108" i="82"/>
  <c r="AF107" i="82"/>
  <c r="AE107" i="82"/>
  <c r="AD107" i="82"/>
  <c r="AC107" i="82"/>
  <c r="AA107" i="82"/>
  <c r="AF106" i="82"/>
  <c r="AE106" i="82"/>
  <c r="AD106" i="82"/>
  <c r="AC106" i="82"/>
  <c r="AA106" i="82"/>
  <c r="AF105" i="82"/>
  <c r="AE105" i="82"/>
  <c r="AD105" i="82"/>
  <c r="AC105" i="82"/>
  <c r="AA105" i="82"/>
  <c r="AF104" i="82"/>
  <c r="AE104" i="82"/>
  <c r="AD104" i="82"/>
  <c r="AC104" i="82"/>
  <c r="AA104" i="82"/>
  <c r="AF103" i="82"/>
  <c r="AE103" i="82"/>
  <c r="AD103" i="82"/>
  <c r="AC103" i="82"/>
  <c r="AA103" i="82"/>
  <c r="AF102" i="82"/>
  <c r="AE102" i="82"/>
  <c r="AD102" i="82"/>
  <c r="AC102" i="82"/>
  <c r="AA102" i="82"/>
  <c r="AF101" i="82"/>
  <c r="AE101" i="82"/>
  <c r="AD101" i="82"/>
  <c r="AC101" i="82"/>
  <c r="AA101" i="82"/>
  <c r="AF100" i="82"/>
  <c r="AE100" i="82"/>
  <c r="AD100" i="82"/>
  <c r="AC100" i="82"/>
  <c r="AA100" i="82"/>
  <c r="AF99" i="82"/>
  <c r="AE99" i="82"/>
  <c r="AD99" i="82"/>
  <c r="AC99" i="82"/>
  <c r="AA99" i="82"/>
  <c r="AF98" i="82"/>
  <c r="AE98" i="82"/>
  <c r="AD98" i="82"/>
  <c r="AC98" i="82"/>
  <c r="AA98" i="82"/>
  <c r="AF97" i="82"/>
  <c r="AE97" i="82"/>
  <c r="AD97" i="82"/>
  <c r="AC97" i="82"/>
  <c r="AA97" i="82"/>
  <c r="AF96" i="82"/>
  <c r="AE96" i="82"/>
  <c r="AD96" i="82"/>
  <c r="AC96" i="82"/>
  <c r="AA96" i="82"/>
  <c r="AF95" i="82"/>
  <c r="AE95" i="82"/>
  <c r="AD95" i="82"/>
  <c r="AC95" i="82"/>
  <c r="AA95" i="82"/>
  <c r="AF94" i="82"/>
  <c r="AE94" i="82"/>
  <c r="AD94" i="82"/>
  <c r="AC94" i="82"/>
  <c r="AA94" i="82"/>
  <c r="AF93" i="82"/>
  <c r="AE93" i="82"/>
  <c r="AD93" i="82"/>
  <c r="AC93" i="82"/>
  <c r="AA93" i="82"/>
  <c r="AF92" i="82"/>
  <c r="AE92" i="82"/>
  <c r="AD92" i="82"/>
  <c r="AC92" i="82"/>
  <c r="AA92" i="82"/>
  <c r="AF91" i="82"/>
  <c r="AE91" i="82"/>
  <c r="AD91" i="82"/>
  <c r="AC91" i="82"/>
  <c r="AA91" i="82"/>
  <c r="AF90" i="82"/>
  <c r="AE90" i="82"/>
  <c r="AD90" i="82"/>
  <c r="AC90" i="82"/>
  <c r="AA90" i="82"/>
  <c r="AF89" i="82"/>
  <c r="AE89" i="82"/>
  <c r="AD89" i="82"/>
  <c r="AC89" i="82"/>
  <c r="AA89" i="82"/>
  <c r="AF88" i="82"/>
  <c r="AE88" i="82"/>
  <c r="AD88" i="82"/>
  <c r="AC88" i="82"/>
  <c r="AA88" i="82"/>
  <c r="AF87" i="82"/>
  <c r="AE87" i="82"/>
  <c r="AD87" i="82"/>
  <c r="AC87" i="82"/>
  <c r="AA87" i="82"/>
  <c r="AF86" i="82"/>
  <c r="AE86" i="82"/>
  <c r="AD86" i="82"/>
  <c r="AC86" i="82"/>
  <c r="AA86" i="82"/>
  <c r="AF85" i="82"/>
  <c r="AE85" i="82"/>
  <c r="AD85" i="82"/>
  <c r="AC85" i="82"/>
  <c r="AA85" i="82"/>
  <c r="AF84" i="82"/>
  <c r="AE84" i="82"/>
  <c r="AD84" i="82"/>
  <c r="AC84" i="82"/>
  <c r="AA84" i="82"/>
  <c r="AF83" i="82"/>
  <c r="AE83" i="82"/>
  <c r="AD83" i="82"/>
  <c r="AC83" i="82"/>
  <c r="AA83" i="82"/>
  <c r="AF82" i="82"/>
  <c r="AE82" i="82"/>
  <c r="AD82" i="82"/>
  <c r="AC82" i="82"/>
  <c r="AA82" i="82"/>
  <c r="AF81" i="82"/>
  <c r="AE81" i="82"/>
  <c r="AD81" i="82"/>
  <c r="AC81" i="82"/>
  <c r="AA81" i="82"/>
  <c r="AF80" i="82"/>
  <c r="AE80" i="82"/>
  <c r="AD80" i="82"/>
  <c r="AC80" i="82"/>
  <c r="AA80" i="82"/>
  <c r="AF79" i="82"/>
  <c r="AE79" i="82"/>
  <c r="AD79" i="82"/>
  <c r="AC79" i="82"/>
  <c r="AA79" i="82"/>
  <c r="AF78" i="82"/>
  <c r="AE78" i="82"/>
  <c r="AD78" i="82"/>
  <c r="AC78" i="82"/>
  <c r="AA78" i="82"/>
  <c r="AF77" i="82"/>
  <c r="AE77" i="82"/>
  <c r="AD77" i="82"/>
  <c r="AC77" i="82"/>
  <c r="AA77" i="82"/>
  <c r="AF76" i="82"/>
  <c r="AE76" i="82"/>
  <c r="AD76" i="82"/>
  <c r="AC76" i="82"/>
  <c r="AA76" i="82"/>
  <c r="AF75" i="82"/>
  <c r="AE75" i="82"/>
  <c r="AD75" i="82"/>
  <c r="AC75" i="82"/>
  <c r="AA75" i="82"/>
  <c r="AF74" i="82"/>
  <c r="AE74" i="82"/>
  <c r="AD74" i="82"/>
  <c r="AC74" i="82"/>
  <c r="AA74" i="82"/>
  <c r="AF73" i="82"/>
  <c r="AE73" i="82"/>
  <c r="AD73" i="82"/>
  <c r="AC73" i="82"/>
  <c r="AA73" i="82"/>
  <c r="AF72" i="82"/>
  <c r="AE72" i="82"/>
  <c r="AD72" i="82"/>
  <c r="AC72" i="82"/>
  <c r="AA72" i="82"/>
  <c r="AF71" i="82"/>
  <c r="AE71" i="82"/>
  <c r="AD71" i="82"/>
  <c r="AC71" i="82"/>
  <c r="AA71" i="82"/>
  <c r="AF70" i="82"/>
  <c r="AE70" i="82"/>
  <c r="AD70" i="82"/>
  <c r="AC70" i="82"/>
  <c r="AA70" i="82"/>
  <c r="AF69" i="82"/>
  <c r="AE69" i="82"/>
  <c r="AD69" i="82"/>
  <c r="AC69" i="82"/>
  <c r="AA69" i="82"/>
  <c r="AF68" i="82"/>
  <c r="AE68" i="82"/>
  <c r="AD68" i="82"/>
  <c r="AC68" i="82"/>
  <c r="AA68" i="82"/>
  <c r="AF67" i="82"/>
  <c r="AE67" i="82"/>
  <c r="AD67" i="82"/>
  <c r="AC67" i="82"/>
  <c r="AA67" i="82"/>
  <c r="AF66" i="82"/>
  <c r="AE66" i="82"/>
  <c r="AD66" i="82"/>
  <c r="AC66" i="82"/>
  <c r="AA66" i="82"/>
  <c r="AF65" i="82"/>
  <c r="AE65" i="82"/>
  <c r="AD65" i="82"/>
  <c r="AC65" i="82"/>
  <c r="AA65" i="82"/>
  <c r="AF64" i="82"/>
  <c r="AE64" i="82"/>
  <c r="AD64" i="82"/>
  <c r="AC64" i="82"/>
  <c r="AA64" i="82"/>
  <c r="AF63" i="82"/>
  <c r="AE63" i="82"/>
  <c r="AD63" i="82"/>
  <c r="AC63" i="82"/>
  <c r="AA63" i="82"/>
  <c r="AF62" i="82"/>
  <c r="AE62" i="82"/>
  <c r="AD62" i="82"/>
  <c r="AC62" i="82"/>
  <c r="AA62" i="82"/>
  <c r="AF61" i="82"/>
  <c r="AE61" i="82"/>
  <c r="AD61" i="82"/>
  <c r="AC61" i="82"/>
  <c r="AA61" i="82"/>
  <c r="AF60" i="82"/>
  <c r="AE60" i="82"/>
  <c r="AD60" i="82"/>
  <c r="AC60" i="82"/>
  <c r="AA60" i="82"/>
  <c r="AF59" i="82"/>
  <c r="AE59" i="82"/>
  <c r="AD59" i="82"/>
  <c r="AC59" i="82"/>
  <c r="AA59" i="82"/>
  <c r="AF58" i="82"/>
  <c r="AE58" i="82"/>
  <c r="AD58" i="82"/>
  <c r="AC58" i="82"/>
  <c r="AA58" i="82"/>
  <c r="AF57" i="82"/>
  <c r="AE57" i="82"/>
  <c r="AD57" i="82"/>
  <c r="AC57" i="82"/>
  <c r="AA57" i="82"/>
  <c r="AF56" i="82"/>
  <c r="AE56" i="82"/>
  <c r="AD56" i="82"/>
  <c r="AC56" i="82"/>
  <c r="AA56" i="82"/>
  <c r="AF55" i="82"/>
  <c r="AE55" i="82"/>
  <c r="AD55" i="82"/>
  <c r="AC55" i="82"/>
  <c r="AA55" i="82"/>
  <c r="AF54" i="82"/>
  <c r="AE54" i="82"/>
  <c r="AD54" i="82"/>
  <c r="AC54" i="82"/>
  <c r="AA54" i="82"/>
  <c r="AF53" i="82"/>
  <c r="AE53" i="82"/>
  <c r="AD53" i="82"/>
  <c r="AC53" i="82"/>
  <c r="AA53" i="82"/>
  <c r="AF52" i="82"/>
  <c r="AE52" i="82"/>
  <c r="AD52" i="82"/>
  <c r="AC52" i="82"/>
  <c r="AA52" i="82"/>
  <c r="AF51" i="82"/>
  <c r="AE51" i="82"/>
  <c r="AD51" i="82"/>
  <c r="AC51" i="82"/>
  <c r="AA51" i="82"/>
  <c r="AF50" i="82"/>
  <c r="AE50" i="82"/>
  <c r="AD50" i="82"/>
  <c r="AC50" i="82"/>
  <c r="AA50" i="82"/>
  <c r="AF49" i="82"/>
  <c r="AE49" i="82"/>
  <c r="AD49" i="82"/>
  <c r="AC49" i="82"/>
  <c r="AA49" i="82"/>
  <c r="AF48" i="82"/>
  <c r="AE48" i="82"/>
  <c r="AD48" i="82"/>
  <c r="AC48" i="82"/>
  <c r="AA48" i="82"/>
  <c r="AF47" i="82"/>
  <c r="AE47" i="82"/>
  <c r="AD47" i="82"/>
  <c r="AC47" i="82"/>
  <c r="AA47" i="82"/>
  <c r="AF46" i="82"/>
  <c r="AE46" i="82"/>
  <c r="AD46" i="82"/>
  <c r="AC46" i="82"/>
  <c r="AA46" i="82"/>
  <c r="AF45" i="82"/>
  <c r="AE45" i="82"/>
  <c r="AD45" i="82"/>
  <c r="AC45" i="82"/>
  <c r="AA45" i="82"/>
  <c r="AF44" i="82"/>
  <c r="AE44" i="82"/>
  <c r="AD44" i="82"/>
  <c r="AC44" i="82"/>
  <c r="AA44" i="82"/>
  <c r="AF43" i="82"/>
  <c r="AE43" i="82"/>
  <c r="AD43" i="82"/>
  <c r="AC43" i="82"/>
  <c r="AA43" i="82"/>
  <c r="AF42" i="82"/>
  <c r="AE42" i="82"/>
  <c r="AD42" i="82"/>
  <c r="AC42" i="82"/>
  <c r="AA42" i="82"/>
  <c r="AF41" i="82"/>
  <c r="AE41" i="82"/>
  <c r="AD41" i="82"/>
  <c r="AC41" i="82"/>
  <c r="AA41" i="82"/>
  <c r="AF40" i="82"/>
  <c r="AE40" i="82"/>
  <c r="AD40" i="82"/>
  <c r="AC40" i="82"/>
  <c r="AA40" i="82"/>
  <c r="AF39" i="82"/>
  <c r="AE39" i="82"/>
  <c r="AD39" i="82"/>
  <c r="AC39" i="82"/>
  <c r="AA39" i="82"/>
  <c r="AF38" i="82"/>
  <c r="AE38" i="82"/>
  <c r="AD38" i="82"/>
  <c r="AC38" i="82"/>
  <c r="AA38" i="82"/>
  <c r="AF37" i="82"/>
  <c r="AE37" i="82"/>
  <c r="AD37" i="82"/>
  <c r="AC37" i="82"/>
  <c r="AA37" i="82"/>
  <c r="AF36" i="82"/>
  <c r="AE36" i="82"/>
  <c r="AD36" i="82"/>
  <c r="AC36" i="82"/>
  <c r="AA36" i="82"/>
  <c r="AF35" i="82"/>
  <c r="AE35" i="82"/>
  <c r="AD35" i="82"/>
  <c r="AC35" i="82"/>
  <c r="AA35" i="82"/>
  <c r="AF34" i="82"/>
  <c r="AE34" i="82"/>
  <c r="AD34" i="82"/>
  <c r="AC34" i="82"/>
  <c r="AA34" i="82"/>
  <c r="AF33" i="82"/>
  <c r="AE33" i="82"/>
  <c r="AD33" i="82"/>
  <c r="AC33" i="82"/>
  <c r="AA33" i="82"/>
  <c r="AF32" i="82"/>
  <c r="AE32" i="82"/>
  <c r="AD32" i="82"/>
  <c r="AC32" i="82"/>
  <c r="AA32" i="82"/>
  <c r="AF31" i="82"/>
  <c r="AE31" i="82"/>
  <c r="AD31" i="82"/>
  <c r="AC31" i="82"/>
  <c r="AA31" i="82"/>
  <c r="AF30" i="82"/>
  <c r="AE30" i="82"/>
  <c r="AD30" i="82"/>
  <c r="AC30" i="82"/>
  <c r="AA30" i="82"/>
  <c r="AF29" i="82"/>
  <c r="AE29" i="82"/>
  <c r="AD29" i="82"/>
  <c r="AC29" i="82"/>
  <c r="AA29" i="82"/>
  <c r="AF28" i="82"/>
  <c r="AE28" i="82"/>
  <c r="AD28" i="82"/>
  <c r="AC28" i="82"/>
  <c r="AA28" i="82"/>
  <c r="AF27" i="82"/>
  <c r="AE27" i="82"/>
  <c r="AD27" i="82"/>
  <c r="AC27" i="82"/>
  <c r="AA27" i="82"/>
  <c r="AF26" i="82"/>
  <c r="AE26" i="82"/>
  <c r="AD26" i="82"/>
  <c r="AC26" i="82"/>
  <c r="AA26" i="82"/>
  <c r="AF25" i="82"/>
  <c r="AE25" i="82"/>
  <c r="AD25" i="82"/>
  <c r="AC25" i="82"/>
  <c r="AA25" i="82"/>
  <c r="AF24" i="82"/>
  <c r="AE24" i="82"/>
  <c r="AD24" i="82"/>
  <c r="AC24" i="82"/>
  <c r="AA24" i="82"/>
  <c r="AF23" i="82"/>
  <c r="AE23" i="82"/>
  <c r="AD23" i="82"/>
  <c r="AC23" i="82"/>
  <c r="AA23" i="82"/>
  <c r="AF22" i="82"/>
  <c r="AE22" i="82"/>
  <c r="AD22" i="82"/>
  <c r="AC22" i="82"/>
  <c r="AA22" i="82"/>
  <c r="AF21" i="82"/>
  <c r="AE21" i="82"/>
  <c r="AE15" i="82" s="1"/>
  <c r="AD21" i="82"/>
  <c r="AC21" i="82"/>
  <c r="AA21" i="82"/>
  <c r="AF20" i="82"/>
  <c r="AE20" i="82"/>
  <c r="AD20" i="82"/>
  <c r="AC20" i="82"/>
  <c r="AA20" i="82"/>
  <c r="AA16" i="82" s="1"/>
  <c r="O21" i="47" s="1"/>
  <c r="AF19" i="82"/>
  <c r="AF15" i="82" s="1"/>
  <c r="AE19" i="82"/>
  <c r="AD19" i="82"/>
  <c r="AC19" i="82"/>
  <c r="AC15" i="82" s="1"/>
  <c r="AA19" i="82"/>
  <c r="AF18" i="82"/>
  <c r="AE18" i="82"/>
  <c r="AD18" i="82"/>
  <c r="AC18" i="82"/>
  <c r="AA18" i="82"/>
  <c r="Y16" i="82"/>
  <c r="X16" i="82"/>
  <c r="V16" i="82"/>
  <c r="U16" i="82"/>
  <c r="M16" i="82"/>
  <c r="L16" i="82"/>
  <c r="AD15" i="82"/>
  <c r="P14" i="82"/>
  <c r="X11" i="82"/>
  <c r="T11" i="82"/>
  <c r="S11" i="82"/>
  <c r="Q11" i="82"/>
  <c r="D11" i="82"/>
  <c r="C11" i="82"/>
  <c r="X9" i="82"/>
  <c r="W9" i="82"/>
  <c r="T9" i="82"/>
  <c r="R9" i="82"/>
  <c r="X8" i="82"/>
  <c r="M8" i="82"/>
  <c r="L8" i="82"/>
  <c r="J8" i="82"/>
  <c r="H8" i="82"/>
  <c r="D8" i="82"/>
  <c r="X7" i="82"/>
  <c r="C7" i="82"/>
  <c r="X6" i="82"/>
  <c r="A12" i="82" s="1"/>
  <c r="C6" i="82"/>
  <c r="AF567" i="81"/>
  <c r="AE567" i="81"/>
  <c r="AD567" i="81"/>
  <c r="AC567" i="81"/>
  <c r="AA567" i="81"/>
  <c r="AF566" i="81"/>
  <c r="AE566" i="81"/>
  <c r="AD566" i="81"/>
  <c r="AC566" i="81"/>
  <c r="AA566" i="81"/>
  <c r="AF565" i="81"/>
  <c r="AE565" i="81"/>
  <c r="AD565" i="81"/>
  <c r="AC565" i="81"/>
  <c r="AA565" i="81"/>
  <c r="AF564" i="81"/>
  <c r="AE564" i="81"/>
  <c r="AD564" i="81"/>
  <c r="AC564" i="81"/>
  <c r="AA564" i="81"/>
  <c r="AF563" i="81"/>
  <c r="AE563" i="81"/>
  <c r="AD563" i="81"/>
  <c r="AC563" i="81"/>
  <c r="AA563" i="81"/>
  <c r="AF562" i="81"/>
  <c r="AE562" i="81"/>
  <c r="AD562" i="81"/>
  <c r="AC562" i="81"/>
  <c r="AA562" i="81"/>
  <c r="AF561" i="81"/>
  <c r="AE561" i="81"/>
  <c r="AD561" i="81"/>
  <c r="AC561" i="81"/>
  <c r="AA561" i="81"/>
  <c r="AF560" i="81"/>
  <c r="AE560" i="81"/>
  <c r="AD560" i="81"/>
  <c r="AC560" i="81"/>
  <c r="AA560" i="81"/>
  <c r="AF559" i="81"/>
  <c r="AE559" i="81"/>
  <c r="AD559" i="81"/>
  <c r="AC559" i="81"/>
  <c r="AA559" i="81"/>
  <c r="AF558" i="81"/>
  <c r="AE558" i="81"/>
  <c r="AD558" i="81"/>
  <c r="AC558" i="81"/>
  <c r="AA558" i="81"/>
  <c r="AF557" i="81"/>
  <c r="AE557" i="81"/>
  <c r="AD557" i="81"/>
  <c r="AC557" i="81"/>
  <c r="AA557" i="81"/>
  <c r="AF556" i="81"/>
  <c r="AE556" i="81"/>
  <c r="AD556" i="81"/>
  <c r="AC556" i="81"/>
  <c r="AA556" i="81"/>
  <c r="AF555" i="81"/>
  <c r="AE555" i="81"/>
  <c r="AD555" i="81"/>
  <c r="AC555" i="81"/>
  <c r="AA555" i="81"/>
  <c r="AF554" i="81"/>
  <c r="AE554" i="81"/>
  <c r="AD554" i="81"/>
  <c r="AC554" i="81"/>
  <c r="AA554" i="81"/>
  <c r="AF553" i="81"/>
  <c r="AE553" i="81"/>
  <c r="AD553" i="81"/>
  <c r="AC553" i="81"/>
  <c r="AA553" i="81"/>
  <c r="AF552" i="81"/>
  <c r="AE552" i="81"/>
  <c r="AD552" i="81"/>
  <c r="AC552" i="81"/>
  <c r="AA552" i="81"/>
  <c r="AF551" i="81"/>
  <c r="AE551" i="81"/>
  <c r="AD551" i="81"/>
  <c r="AC551" i="81"/>
  <c r="AA551" i="81"/>
  <c r="AF550" i="81"/>
  <c r="AE550" i="81"/>
  <c r="AD550" i="81"/>
  <c r="AC550" i="81"/>
  <c r="AA550" i="81"/>
  <c r="AF549" i="81"/>
  <c r="AE549" i="81"/>
  <c r="AD549" i="81"/>
  <c r="AC549" i="81"/>
  <c r="AA549" i="81"/>
  <c r="AF548" i="81"/>
  <c r="AE548" i="81"/>
  <c r="AD548" i="81"/>
  <c r="AC548" i="81"/>
  <c r="AA548" i="81"/>
  <c r="AF547" i="81"/>
  <c r="AE547" i="81"/>
  <c r="AD547" i="81"/>
  <c r="AC547" i="81"/>
  <c r="AA547" i="81"/>
  <c r="AF546" i="81"/>
  <c r="AE546" i="81"/>
  <c r="AD546" i="81"/>
  <c r="AC546" i="81"/>
  <c r="AA546" i="81"/>
  <c r="AF545" i="81"/>
  <c r="AE545" i="81"/>
  <c r="AD545" i="81"/>
  <c r="AC545" i="81"/>
  <c r="AA545" i="81"/>
  <c r="AF544" i="81"/>
  <c r="AE544" i="81"/>
  <c r="AD544" i="81"/>
  <c r="AC544" i="81"/>
  <c r="AA544" i="81"/>
  <c r="AF543" i="81"/>
  <c r="AE543" i="81"/>
  <c r="AD543" i="81"/>
  <c r="AC543" i="81"/>
  <c r="AA543" i="81"/>
  <c r="AF542" i="81"/>
  <c r="AE542" i="81"/>
  <c r="AD542" i="81"/>
  <c r="AC542" i="81"/>
  <c r="AA542" i="81"/>
  <c r="AF541" i="81"/>
  <c r="AE541" i="81"/>
  <c r="AD541" i="81"/>
  <c r="AC541" i="81"/>
  <c r="AA541" i="81"/>
  <c r="AF540" i="81"/>
  <c r="AE540" i="81"/>
  <c r="AD540" i="81"/>
  <c r="AC540" i="81"/>
  <c r="AA540" i="81"/>
  <c r="AF539" i="81"/>
  <c r="AE539" i="81"/>
  <c r="AD539" i="81"/>
  <c r="AC539" i="81"/>
  <c r="AA539" i="81"/>
  <c r="AF538" i="81"/>
  <c r="AE538" i="81"/>
  <c r="AD538" i="81"/>
  <c r="AC538" i="81"/>
  <c r="AA538" i="81"/>
  <c r="AF537" i="81"/>
  <c r="AE537" i="81"/>
  <c r="AD537" i="81"/>
  <c r="AC537" i="81"/>
  <c r="AA537" i="81"/>
  <c r="AF536" i="81"/>
  <c r="AE536" i="81"/>
  <c r="AD536" i="81"/>
  <c r="AC536" i="81"/>
  <c r="AA536" i="81"/>
  <c r="AF535" i="81"/>
  <c r="AE535" i="81"/>
  <c r="AD535" i="81"/>
  <c r="AC535" i="81"/>
  <c r="AA535" i="81"/>
  <c r="AF534" i="81"/>
  <c r="AE534" i="81"/>
  <c r="AD534" i="81"/>
  <c r="AC534" i="81"/>
  <c r="AA534" i="81"/>
  <c r="AF533" i="81"/>
  <c r="AE533" i="81"/>
  <c r="AD533" i="81"/>
  <c r="AC533" i="81"/>
  <c r="AA533" i="81"/>
  <c r="AF532" i="81"/>
  <c r="AE532" i="81"/>
  <c r="AD532" i="81"/>
  <c r="AC532" i="81"/>
  <c r="AA532" i="81"/>
  <c r="AF531" i="81"/>
  <c r="AE531" i="81"/>
  <c r="AD531" i="81"/>
  <c r="AC531" i="81"/>
  <c r="AA531" i="81"/>
  <c r="AF530" i="81"/>
  <c r="AE530" i="81"/>
  <c r="AD530" i="81"/>
  <c r="AC530" i="81"/>
  <c r="AA530" i="81"/>
  <c r="AF529" i="81"/>
  <c r="AE529" i="81"/>
  <c r="AD529" i="81"/>
  <c r="AC529" i="81"/>
  <c r="AA529" i="81"/>
  <c r="AF528" i="81"/>
  <c r="AE528" i="81"/>
  <c r="AD528" i="81"/>
  <c r="AC528" i="81"/>
  <c r="AA528" i="81"/>
  <c r="AF527" i="81"/>
  <c r="AE527" i="81"/>
  <c r="AD527" i="81"/>
  <c r="AC527" i="81"/>
  <c r="AA527" i="81"/>
  <c r="AF526" i="81"/>
  <c r="AE526" i="81"/>
  <c r="AD526" i="81"/>
  <c r="AC526" i="81"/>
  <c r="AA526" i="81"/>
  <c r="AF525" i="81"/>
  <c r="AE525" i="81"/>
  <c r="AD525" i="81"/>
  <c r="AC525" i="81"/>
  <c r="AA525" i="81"/>
  <c r="AF524" i="81"/>
  <c r="AE524" i="81"/>
  <c r="AD524" i="81"/>
  <c r="AC524" i="81"/>
  <c r="AA524" i="81"/>
  <c r="AF523" i="81"/>
  <c r="AE523" i="81"/>
  <c r="AD523" i="81"/>
  <c r="AC523" i="81"/>
  <c r="AA523" i="81"/>
  <c r="AF522" i="81"/>
  <c r="AE522" i="81"/>
  <c r="AD522" i="81"/>
  <c r="AC522" i="81"/>
  <c r="AA522" i="81"/>
  <c r="AF521" i="81"/>
  <c r="AE521" i="81"/>
  <c r="AD521" i="81"/>
  <c r="AC521" i="81"/>
  <c r="AA521" i="81"/>
  <c r="AF520" i="81"/>
  <c r="AE520" i="81"/>
  <c r="AD520" i="81"/>
  <c r="AC520" i="81"/>
  <c r="AA520" i="81"/>
  <c r="AF519" i="81"/>
  <c r="AE519" i="81"/>
  <c r="AD519" i="81"/>
  <c r="AC519" i="81"/>
  <c r="AA519" i="81"/>
  <c r="AF518" i="81"/>
  <c r="AE518" i="81"/>
  <c r="AD518" i="81"/>
  <c r="AC518" i="81"/>
  <c r="AA518" i="81"/>
  <c r="AF517" i="81"/>
  <c r="AE517" i="81"/>
  <c r="AD517" i="81"/>
  <c r="AC517" i="81"/>
  <c r="AA517" i="81"/>
  <c r="AF516" i="81"/>
  <c r="AE516" i="81"/>
  <c r="AD516" i="81"/>
  <c r="AC516" i="81"/>
  <c r="AA516" i="81"/>
  <c r="AF515" i="81"/>
  <c r="AE515" i="81"/>
  <c r="AD515" i="81"/>
  <c r="AC515" i="81"/>
  <c r="AA515" i="81"/>
  <c r="AF514" i="81"/>
  <c r="AE514" i="81"/>
  <c r="AD514" i="81"/>
  <c r="AC514" i="81"/>
  <c r="AA514" i="81"/>
  <c r="AF513" i="81"/>
  <c r="AE513" i="81"/>
  <c r="AD513" i="81"/>
  <c r="AC513" i="81"/>
  <c r="AA513" i="81"/>
  <c r="AF512" i="81"/>
  <c r="AE512" i="81"/>
  <c r="AD512" i="81"/>
  <c r="AC512" i="81"/>
  <c r="AA512" i="81"/>
  <c r="AF511" i="81"/>
  <c r="AE511" i="81"/>
  <c r="AD511" i="81"/>
  <c r="AC511" i="81"/>
  <c r="AA511" i="81"/>
  <c r="AF510" i="81"/>
  <c r="AE510" i="81"/>
  <c r="AD510" i="81"/>
  <c r="AC510" i="81"/>
  <c r="AA510" i="81"/>
  <c r="AF509" i="81"/>
  <c r="AE509" i="81"/>
  <c r="AD509" i="81"/>
  <c r="AC509" i="81"/>
  <c r="AA509" i="81"/>
  <c r="AF508" i="81"/>
  <c r="AE508" i="81"/>
  <c r="AD508" i="81"/>
  <c r="AC508" i="81"/>
  <c r="AA508" i="81"/>
  <c r="AF507" i="81"/>
  <c r="AE507" i="81"/>
  <c r="AD507" i="81"/>
  <c r="AC507" i="81"/>
  <c r="AA507" i="81"/>
  <c r="AF506" i="81"/>
  <c r="AE506" i="81"/>
  <c r="AD506" i="81"/>
  <c r="AC506" i="81"/>
  <c r="AA506" i="81"/>
  <c r="AF505" i="81"/>
  <c r="AE505" i="81"/>
  <c r="AD505" i="81"/>
  <c r="AC505" i="81"/>
  <c r="AA505" i="81"/>
  <c r="AF504" i="81"/>
  <c r="AE504" i="81"/>
  <c r="AD504" i="81"/>
  <c r="AC504" i="81"/>
  <c r="AA504" i="81"/>
  <c r="AF503" i="81"/>
  <c r="AE503" i="81"/>
  <c r="AD503" i="81"/>
  <c r="AC503" i="81"/>
  <c r="AA503" i="81"/>
  <c r="AF502" i="81"/>
  <c r="AE502" i="81"/>
  <c r="AD502" i="81"/>
  <c r="AC502" i="81"/>
  <c r="AA502" i="81"/>
  <c r="AF501" i="81"/>
  <c r="AE501" i="81"/>
  <c r="AD501" i="81"/>
  <c r="AC501" i="81"/>
  <c r="AA501" i="81"/>
  <c r="AF500" i="81"/>
  <c r="AE500" i="81"/>
  <c r="AD500" i="81"/>
  <c r="AC500" i="81"/>
  <c r="AA500" i="81"/>
  <c r="AF499" i="81"/>
  <c r="AE499" i="81"/>
  <c r="AD499" i="81"/>
  <c r="AC499" i="81"/>
  <c r="AA499" i="81"/>
  <c r="AF498" i="81"/>
  <c r="AE498" i="81"/>
  <c r="AD498" i="81"/>
  <c r="AC498" i="81"/>
  <c r="AA498" i="81"/>
  <c r="AF497" i="81"/>
  <c r="AE497" i="81"/>
  <c r="AD497" i="81"/>
  <c r="AC497" i="81"/>
  <c r="AA497" i="81"/>
  <c r="AF496" i="81"/>
  <c r="AE496" i="81"/>
  <c r="AD496" i="81"/>
  <c r="AC496" i="81"/>
  <c r="AA496" i="81"/>
  <c r="AF495" i="81"/>
  <c r="AE495" i="81"/>
  <c r="AD495" i="81"/>
  <c r="AC495" i="81"/>
  <c r="AA495" i="81"/>
  <c r="AF494" i="81"/>
  <c r="AE494" i="81"/>
  <c r="AD494" i="81"/>
  <c r="AC494" i="81"/>
  <c r="AA494" i="81"/>
  <c r="AF493" i="81"/>
  <c r="AE493" i="81"/>
  <c r="AD493" i="81"/>
  <c r="AC493" i="81"/>
  <c r="AA493" i="81"/>
  <c r="AF492" i="81"/>
  <c r="AE492" i="81"/>
  <c r="AD492" i="81"/>
  <c r="AC492" i="81"/>
  <c r="AA492" i="81"/>
  <c r="AF491" i="81"/>
  <c r="AE491" i="81"/>
  <c r="AD491" i="81"/>
  <c r="AC491" i="81"/>
  <c r="AA491" i="81"/>
  <c r="AF490" i="81"/>
  <c r="AE490" i="81"/>
  <c r="AD490" i="81"/>
  <c r="AC490" i="81"/>
  <c r="AA490" i="81"/>
  <c r="AF489" i="81"/>
  <c r="AE489" i="81"/>
  <c r="AD489" i="81"/>
  <c r="AC489" i="81"/>
  <c r="AA489" i="81"/>
  <c r="AF488" i="81"/>
  <c r="AE488" i="81"/>
  <c r="AD488" i="81"/>
  <c r="AC488" i="81"/>
  <c r="AA488" i="81"/>
  <c r="AF487" i="81"/>
  <c r="AE487" i="81"/>
  <c r="AD487" i="81"/>
  <c r="AC487" i="81"/>
  <c r="AA487" i="81"/>
  <c r="AF486" i="81"/>
  <c r="AE486" i="81"/>
  <c r="AD486" i="81"/>
  <c r="AC486" i="81"/>
  <c r="AA486" i="81"/>
  <c r="AF485" i="81"/>
  <c r="AE485" i="81"/>
  <c r="AD485" i="81"/>
  <c r="AC485" i="81"/>
  <c r="AA485" i="81"/>
  <c r="AF484" i="81"/>
  <c r="AE484" i="81"/>
  <c r="AD484" i="81"/>
  <c r="AC484" i="81"/>
  <c r="AA484" i="81"/>
  <c r="AF483" i="81"/>
  <c r="AE483" i="81"/>
  <c r="AD483" i="81"/>
  <c r="AC483" i="81"/>
  <c r="AA483" i="81"/>
  <c r="AF482" i="81"/>
  <c r="AE482" i="81"/>
  <c r="AD482" i="81"/>
  <c r="AC482" i="81"/>
  <c r="AA482" i="81"/>
  <c r="AF481" i="81"/>
  <c r="AE481" i="81"/>
  <c r="AD481" i="81"/>
  <c r="AC481" i="81"/>
  <c r="AA481" i="81"/>
  <c r="AF480" i="81"/>
  <c r="AE480" i="81"/>
  <c r="AD480" i="81"/>
  <c r="AC480" i="81"/>
  <c r="AA480" i="81"/>
  <c r="AF479" i="81"/>
  <c r="AE479" i="81"/>
  <c r="AD479" i="81"/>
  <c r="AC479" i="81"/>
  <c r="AA479" i="81"/>
  <c r="AF478" i="81"/>
  <c r="AE478" i="81"/>
  <c r="AD478" i="81"/>
  <c r="AC478" i="81"/>
  <c r="AA478" i="81"/>
  <c r="AF477" i="81"/>
  <c r="AE477" i="81"/>
  <c r="AD477" i="81"/>
  <c r="AC477" i="81"/>
  <c r="AA477" i="81"/>
  <c r="AF476" i="81"/>
  <c r="AE476" i="81"/>
  <c r="AD476" i="81"/>
  <c r="AC476" i="81"/>
  <c r="AA476" i="81"/>
  <c r="AF475" i="81"/>
  <c r="AE475" i="81"/>
  <c r="AD475" i="81"/>
  <c r="AC475" i="81"/>
  <c r="AA475" i="81"/>
  <c r="AF474" i="81"/>
  <c r="AE474" i="81"/>
  <c r="AD474" i="81"/>
  <c r="AC474" i="81"/>
  <c r="AA474" i="81"/>
  <c r="AF473" i="81"/>
  <c r="AE473" i="81"/>
  <c r="AD473" i="81"/>
  <c r="AC473" i="81"/>
  <c r="AA473" i="81"/>
  <c r="AF472" i="81"/>
  <c r="AE472" i="81"/>
  <c r="AD472" i="81"/>
  <c r="AC472" i="81"/>
  <c r="AA472" i="81"/>
  <c r="AF471" i="81"/>
  <c r="AE471" i="81"/>
  <c r="AD471" i="81"/>
  <c r="AC471" i="81"/>
  <c r="AA471" i="81"/>
  <c r="AF470" i="81"/>
  <c r="AE470" i="81"/>
  <c r="AD470" i="81"/>
  <c r="AC470" i="81"/>
  <c r="AA470" i="81"/>
  <c r="AF469" i="81"/>
  <c r="AE469" i="81"/>
  <c r="AD469" i="81"/>
  <c r="AC469" i="81"/>
  <c r="AA469" i="81"/>
  <c r="AF468" i="81"/>
  <c r="AE468" i="81"/>
  <c r="AD468" i="81"/>
  <c r="AC468" i="81"/>
  <c r="AA468" i="81"/>
  <c r="AF467" i="81"/>
  <c r="AE467" i="81"/>
  <c r="AD467" i="81"/>
  <c r="AC467" i="81"/>
  <c r="AA467" i="81"/>
  <c r="AF466" i="81"/>
  <c r="AE466" i="81"/>
  <c r="AD466" i="81"/>
  <c r="AC466" i="81"/>
  <c r="AA466" i="81"/>
  <c r="AF465" i="81"/>
  <c r="AE465" i="81"/>
  <c r="AD465" i="81"/>
  <c r="AC465" i="81"/>
  <c r="AA465" i="81"/>
  <c r="AF464" i="81"/>
  <c r="AE464" i="81"/>
  <c r="AD464" i="81"/>
  <c r="AC464" i="81"/>
  <c r="AA464" i="81"/>
  <c r="AF463" i="81"/>
  <c r="AE463" i="81"/>
  <c r="AD463" i="81"/>
  <c r="AC463" i="81"/>
  <c r="AA463" i="81"/>
  <c r="AF462" i="81"/>
  <c r="AE462" i="81"/>
  <c r="AD462" i="81"/>
  <c r="AC462" i="81"/>
  <c r="AA462" i="81"/>
  <c r="AF461" i="81"/>
  <c r="AE461" i="81"/>
  <c r="AD461" i="81"/>
  <c r="AC461" i="81"/>
  <c r="AA461" i="81"/>
  <c r="AF460" i="81"/>
  <c r="AE460" i="81"/>
  <c r="AD460" i="81"/>
  <c r="AC460" i="81"/>
  <c r="AA460" i="81"/>
  <c r="AF459" i="81"/>
  <c r="AE459" i="81"/>
  <c r="AD459" i="81"/>
  <c r="AC459" i="81"/>
  <c r="AA459" i="81"/>
  <c r="AF458" i="81"/>
  <c r="AE458" i="81"/>
  <c r="AD458" i="81"/>
  <c r="AC458" i="81"/>
  <c r="AA458" i="81"/>
  <c r="AF457" i="81"/>
  <c r="AE457" i="81"/>
  <c r="AD457" i="81"/>
  <c r="AC457" i="81"/>
  <c r="AA457" i="81"/>
  <c r="AF456" i="81"/>
  <c r="AE456" i="81"/>
  <c r="AD456" i="81"/>
  <c r="AC456" i="81"/>
  <c r="AA456" i="81"/>
  <c r="AF455" i="81"/>
  <c r="AE455" i="81"/>
  <c r="AD455" i="81"/>
  <c r="AC455" i="81"/>
  <c r="AA455" i="81"/>
  <c r="AF454" i="81"/>
  <c r="AE454" i="81"/>
  <c r="AD454" i="81"/>
  <c r="AC454" i="81"/>
  <c r="AA454" i="81"/>
  <c r="AF453" i="81"/>
  <c r="AE453" i="81"/>
  <c r="AD453" i="81"/>
  <c r="AC453" i="81"/>
  <c r="AA453" i="81"/>
  <c r="AF452" i="81"/>
  <c r="AE452" i="81"/>
  <c r="AD452" i="81"/>
  <c r="AC452" i="81"/>
  <c r="AA452" i="81"/>
  <c r="AF451" i="81"/>
  <c r="AE451" i="81"/>
  <c r="AD451" i="81"/>
  <c r="AC451" i="81"/>
  <c r="AA451" i="81"/>
  <c r="AF450" i="81"/>
  <c r="AE450" i="81"/>
  <c r="AD450" i="81"/>
  <c r="AC450" i="81"/>
  <c r="AA450" i="81"/>
  <c r="AF449" i="81"/>
  <c r="AE449" i="81"/>
  <c r="AD449" i="81"/>
  <c r="AC449" i="81"/>
  <c r="AA449" i="81"/>
  <c r="AF448" i="81"/>
  <c r="AE448" i="81"/>
  <c r="AD448" i="81"/>
  <c r="AC448" i="81"/>
  <c r="AA448" i="81"/>
  <c r="AF447" i="81"/>
  <c r="AE447" i="81"/>
  <c r="AD447" i="81"/>
  <c r="AC447" i="81"/>
  <c r="AA447" i="81"/>
  <c r="AF446" i="81"/>
  <c r="AE446" i="81"/>
  <c r="AD446" i="81"/>
  <c r="AC446" i="81"/>
  <c r="AA446" i="81"/>
  <c r="AF445" i="81"/>
  <c r="AE445" i="81"/>
  <c r="AD445" i="81"/>
  <c r="AC445" i="81"/>
  <c r="AA445" i="81"/>
  <c r="AF444" i="81"/>
  <c r="AE444" i="81"/>
  <c r="AD444" i="81"/>
  <c r="AC444" i="81"/>
  <c r="AA444" i="81"/>
  <c r="AF443" i="81"/>
  <c r="AE443" i="81"/>
  <c r="AD443" i="81"/>
  <c r="AC443" i="81"/>
  <c r="AA443" i="81"/>
  <c r="AF442" i="81"/>
  <c r="AE442" i="81"/>
  <c r="AD442" i="81"/>
  <c r="AC442" i="81"/>
  <c r="AA442" i="81"/>
  <c r="AF441" i="81"/>
  <c r="AE441" i="81"/>
  <c r="AD441" i="81"/>
  <c r="AC441" i="81"/>
  <c r="AA441" i="81"/>
  <c r="AF440" i="81"/>
  <c r="AE440" i="81"/>
  <c r="AD440" i="81"/>
  <c r="AC440" i="81"/>
  <c r="AA440" i="81"/>
  <c r="AF439" i="81"/>
  <c r="AE439" i="81"/>
  <c r="AD439" i="81"/>
  <c r="AC439" i="81"/>
  <c r="AA439" i="81"/>
  <c r="AF438" i="81"/>
  <c r="AE438" i="81"/>
  <c r="AD438" i="81"/>
  <c r="AC438" i="81"/>
  <c r="AA438" i="81"/>
  <c r="AF437" i="81"/>
  <c r="AE437" i="81"/>
  <c r="AD437" i="81"/>
  <c r="AC437" i="81"/>
  <c r="AA437" i="81"/>
  <c r="AF436" i="81"/>
  <c r="AE436" i="81"/>
  <c r="AD436" i="81"/>
  <c r="AC436" i="81"/>
  <c r="AA436" i="81"/>
  <c r="AF435" i="81"/>
  <c r="AE435" i="81"/>
  <c r="AD435" i="81"/>
  <c r="AC435" i="81"/>
  <c r="AA435" i="81"/>
  <c r="AF434" i="81"/>
  <c r="AE434" i="81"/>
  <c r="AD434" i="81"/>
  <c r="AC434" i="81"/>
  <c r="AA434" i="81"/>
  <c r="AF433" i="81"/>
  <c r="AE433" i="81"/>
  <c r="AD433" i="81"/>
  <c r="AC433" i="81"/>
  <c r="AA433" i="81"/>
  <c r="AF432" i="81"/>
  <c r="AE432" i="81"/>
  <c r="AD432" i="81"/>
  <c r="AC432" i="81"/>
  <c r="AA432" i="81"/>
  <c r="AF431" i="81"/>
  <c r="AE431" i="81"/>
  <c r="AD431" i="81"/>
  <c r="AC431" i="81"/>
  <c r="AA431" i="81"/>
  <c r="AF430" i="81"/>
  <c r="AE430" i="81"/>
  <c r="AD430" i="81"/>
  <c r="AC430" i="81"/>
  <c r="AA430" i="81"/>
  <c r="AF429" i="81"/>
  <c r="AE429" i="81"/>
  <c r="AD429" i="81"/>
  <c r="AC429" i="81"/>
  <c r="AA429" i="81"/>
  <c r="AF428" i="81"/>
  <c r="AE428" i="81"/>
  <c r="AD428" i="81"/>
  <c r="AC428" i="81"/>
  <c r="AA428" i="81"/>
  <c r="AF427" i="81"/>
  <c r="AE427" i="81"/>
  <c r="AD427" i="81"/>
  <c r="AC427" i="81"/>
  <c r="AA427" i="81"/>
  <c r="AF426" i="81"/>
  <c r="AE426" i="81"/>
  <c r="AD426" i="81"/>
  <c r="AC426" i="81"/>
  <c r="AA426" i="81"/>
  <c r="AF425" i="81"/>
  <c r="AE425" i="81"/>
  <c r="AD425" i="81"/>
  <c r="AC425" i="81"/>
  <c r="AA425" i="81"/>
  <c r="AF424" i="81"/>
  <c r="AE424" i="81"/>
  <c r="AD424" i="81"/>
  <c r="AC424" i="81"/>
  <c r="AA424" i="81"/>
  <c r="AF423" i="81"/>
  <c r="AE423" i="81"/>
  <c r="AD423" i="81"/>
  <c r="AC423" i="81"/>
  <c r="AA423" i="81"/>
  <c r="AF422" i="81"/>
  <c r="AE422" i="81"/>
  <c r="AD422" i="81"/>
  <c r="AC422" i="81"/>
  <c r="AA422" i="81"/>
  <c r="AF421" i="81"/>
  <c r="AE421" i="81"/>
  <c r="AD421" i="81"/>
  <c r="AC421" i="81"/>
  <c r="AA421" i="81"/>
  <c r="AF420" i="81"/>
  <c r="AE420" i="81"/>
  <c r="AD420" i="81"/>
  <c r="AC420" i="81"/>
  <c r="AA420" i="81"/>
  <c r="AF419" i="81"/>
  <c r="AE419" i="81"/>
  <c r="AD419" i="81"/>
  <c r="AC419" i="81"/>
  <c r="AA419" i="81"/>
  <c r="AF418" i="81"/>
  <c r="AE418" i="81"/>
  <c r="AD418" i="81"/>
  <c r="AC418" i="81"/>
  <c r="AA418" i="81"/>
  <c r="AF417" i="81"/>
  <c r="AE417" i="81"/>
  <c r="AD417" i="81"/>
  <c r="AC417" i="81"/>
  <c r="AA417" i="81"/>
  <c r="AF416" i="81"/>
  <c r="AE416" i="81"/>
  <c r="AD416" i="81"/>
  <c r="AC416" i="81"/>
  <c r="AA416" i="81"/>
  <c r="AF415" i="81"/>
  <c r="AE415" i="81"/>
  <c r="AD415" i="81"/>
  <c r="AC415" i="81"/>
  <c r="AA415" i="81"/>
  <c r="AF414" i="81"/>
  <c r="AE414" i="81"/>
  <c r="AD414" i="81"/>
  <c r="AC414" i="81"/>
  <c r="AA414" i="81"/>
  <c r="AF413" i="81"/>
  <c r="AE413" i="81"/>
  <c r="AD413" i="81"/>
  <c r="AC413" i="81"/>
  <c r="AA413" i="81"/>
  <c r="AF412" i="81"/>
  <c r="AE412" i="81"/>
  <c r="AD412" i="81"/>
  <c r="AC412" i="81"/>
  <c r="AA412" i="81"/>
  <c r="AF411" i="81"/>
  <c r="AE411" i="81"/>
  <c r="AD411" i="81"/>
  <c r="AC411" i="81"/>
  <c r="AA411" i="81"/>
  <c r="AF410" i="81"/>
  <c r="AE410" i="81"/>
  <c r="AD410" i="81"/>
  <c r="AC410" i="81"/>
  <c r="AA410" i="81"/>
  <c r="AF409" i="81"/>
  <c r="AE409" i="81"/>
  <c r="AD409" i="81"/>
  <c r="AC409" i="81"/>
  <c r="AA409" i="81"/>
  <c r="AF408" i="81"/>
  <c r="AE408" i="81"/>
  <c r="AD408" i="81"/>
  <c r="AC408" i="81"/>
  <c r="AA408" i="81"/>
  <c r="AF407" i="81"/>
  <c r="AE407" i="81"/>
  <c r="AD407" i="81"/>
  <c r="AC407" i="81"/>
  <c r="AA407" i="81"/>
  <c r="AF406" i="81"/>
  <c r="AE406" i="81"/>
  <c r="AD406" i="81"/>
  <c r="AC406" i="81"/>
  <c r="AA406" i="81"/>
  <c r="AF405" i="81"/>
  <c r="AE405" i="81"/>
  <c r="AD405" i="81"/>
  <c r="AC405" i="81"/>
  <c r="AA405" i="81"/>
  <c r="AF404" i="81"/>
  <c r="AE404" i="81"/>
  <c r="AD404" i="81"/>
  <c r="AC404" i="81"/>
  <c r="AA404" i="81"/>
  <c r="AF403" i="81"/>
  <c r="AE403" i="81"/>
  <c r="AD403" i="81"/>
  <c r="AC403" i="81"/>
  <c r="AA403" i="81"/>
  <c r="AF402" i="81"/>
  <c r="AE402" i="81"/>
  <c r="AD402" i="81"/>
  <c r="AC402" i="81"/>
  <c r="AA402" i="81"/>
  <c r="AF401" i="81"/>
  <c r="AE401" i="81"/>
  <c r="AD401" i="81"/>
  <c r="AC401" i="81"/>
  <c r="AA401" i="81"/>
  <c r="AF400" i="81"/>
  <c r="AE400" i="81"/>
  <c r="AD400" i="81"/>
  <c r="AC400" i="81"/>
  <c r="AA400" i="81"/>
  <c r="AF399" i="81"/>
  <c r="AE399" i="81"/>
  <c r="AD399" i="81"/>
  <c r="AC399" i="81"/>
  <c r="AA399" i="81"/>
  <c r="AF398" i="81"/>
  <c r="AE398" i="81"/>
  <c r="AD398" i="81"/>
  <c r="AC398" i="81"/>
  <c r="AA398" i="81"/>
  <c r="AF397" i="81"/>
  <c r="AE397" i="81"/>
  <c r="AD397" i="81"/>
  <c r="AC397" i="81"/>
  <c r="AA397" i="81"/>
  <c r="AF396" i="81"/>
  <c r="AE396" i="81"/>
  <c r="AD396" i="81"/>
  <c r="AC396" i="81"/>
  <c r="AA396" i="81"/>
  <c r="AF395" i="81"/>
  <c r="AE395" i="81"/>
  <c r="AD395" i="81"/>
  <c r="AC395" i="81"/>
  <c r="AA395" i="81"/>
  <c r="AF394" i="81"/>
  <c r="AE394" i="81"/>
  <c r="AD394" i="81"/>
  <c r="AC394" i="81"/>
  <c r="AA394" i="81"/>
  <c r="AF393" i="81"/>
  <c r="AE393" i="81"/>
  <c r="AD393" i="81"/>
  <c r="AC393" i="81"/>
  <c r="AA393" i="81"/>
  <c r="AF392" i="81"/>
  <c r="AE392" i="81"/>
  <c r="AD392" i="81"/>
  <c r="AC392" i="81"/>
  <c r="AA392" i="81"/>
  <c r="AF391" i="81"/>
  <c r="AE391" i="81"/>
  <c r="AD391" i="81"/>
  <c r="AC391" i="81"/>
  <c r="AA391" i="81"/>
  <c r="AF390" i="81"/>
  <c r="AE390" i="81"/>
  <c r="AD390" i="81"/>
  <c r="AC390" i="81"/>
  <c r="AA390" i="81"/>
  <c r="AF389" i="81"/>
  <c r="AE389" i="81"/>
  <c r="AD389" i="81"/>
  <c r="AC389" i="81"/>
  <c r="AA389" i="81"/>
  <c r="AF388" i="81"/>
  <c r="AE388" i="81"/>
  <c r="AD388" i="81"/>
  <c r="AC388" i="81"/>
  <c r="AA388" i="81"/>
  <c r="AF387" i="81"/>
  <c r="AE387" i="81"/>
  <c r="AD387" i="81"/>
  <c r="AC387" i="81"/>
  <c r="AA387" i="81"/>
  <c r="AF386" i="81"/>
  <c r="AE386" i="81"/>
  <c r="AD386" i="81"/>
  <c r="AC386" i="81"/>
  <c r="AA386" i="81"/>
  <c r="AF385" i="81"/>
  <c r="AE385" i="81"/>
  <c r="AD385" i="81"/>
  <c r="AC385" i="81"/>
  <c r="AA385" i="81"/>
  <c r="AF384" i="81"/>
  <c r="AE384" i="81"/>
  <c r="AD384" i="81"/>
  <c r="AC384" i="81"/>
  <c r="AA384" i="81"/>
  <c r="AF383" i="81"/>
  <c r="AE383" i="81"/>
  <c r="AD383" i="81"/>
  <c r="AC383" i="81"/>
  <c r="AA383" i="81"/>
  <c r="AF382" i="81"/>
  <c r="AE382" i="81"/>
  <c r="AD382" i="81"/>
  <c r="AC382" i="81"/>
  <c r="AA382" i="81"/>
  <c r="AF381" i="81"/>
  <c r="AE381" i="81"/>
  <c r="AD381" i="81"/>
  <c r="AC381" i="81"/>
  <c r="AA381" i="81"/>
  <c r="AF380" i="81"/>
  <c r="AE380" i="81"/>
  <c r="AD380" i="81"/>
  <c r="AC380" i="81"/>
  <c r="AA380" i="81"/>
  <c r="AF379" i="81"/>
  <c r="AE379" i="81"/>
  <c r="AD379" i="81"/>
  <c r="AC379" i="81"/>
  <c r="AA379" i="81"/>
  <c r="AF378" i="81"/>
  <c r="AE378" i="81"/>
  <c r="AD378" i="81"/>
  <c r="AC378" i="81"/>
  <c r="AA378" i="81"/>
  <c r="AF377" i="81"/>
  <c r="AE377" i="81"/>
  <c r="AD377" i="81"/>
  <c r="AC377" i="81"/>
  <c r="AA377" i="81"/>
  <c r="AF376" i="81"/>
  <c r="AE376" i="81"/>
  <c r="AD376" i="81"/>
  <c r="AC376" i="81"/>
  <c r="AA376" i="81"/>
  <c r="AF375" i="81"/>
  <c r="AE375" i="81"/>
  <c r="AD375" i="81"/>
  <c r="AC375" i="81"/>
  <c r="AA375" i="81"/>
  <c r="AF374" i="81"/>
  <c r="AE374" i="81"/>
  <c r="AD374" i="81"/>
  <c r="AC374" i="81"/>
  <c r="AA374" i="81"/>
  <c r="AF373" i="81"/>
  <c r="AE373" i="81"/>
  <c r="AD373" i="81"/>
  <c r="AC373" i="81"/>
  <c r="AA373" i="81"/>
  <c r="AF372" i="81"/>
  <c r="AE372" i="81"/>
  <c r="AD372" i="81"/>
  <c r="AC372" i="81"/>
  <c r="AA372" i="81"/>
  <c r="AF371" i="81"/>
  <c r="AE371" i="81"/>
  <c r="AD371" i="81"/>
  <c r="AC371" i="81"/>
  <c r="AA371" i="81"/>
  <c r="AF370" i="81"/>
  <c r="AE370" i="81"/>
  <c r="AD370" i="81"/>
  <c r="AC370" i="81"/>
  <c r="AA370" i="81"/>
  <c r="AF369" i="81"/>
  <c r="AE369" i="81"/>
  <c r="AD369" i="81"/>
  <c r="AC369" i="81"/>
  <c r="AA369" i="81"/>
  <c r="AF368" i="81"/>
  <c r="AE368" i="81"/>
  <c r="AD368" i="81"/>
  <c r="AC368" i="81"/>
  <c r="AA368" i="81"/>
  <c r="AF367" i="81"/>
  <c r="AE367" i="81"/>
  <c r="AD367" i="81"/>
  <c r="AC367" i="81"/>
  <c r="AA367" i="81"/>
  <c r="AF366" i="81"/>
  <c r="AE366" i="81"/>
  <c r="AD366" i="81"/>
  <c r="AC366" i="81"/>
  <c r="AA366" i="81"/>
  <c r="AF365" i="81"/>
  <c r="AE365" i="81"/>
  <c r="AD365" i="81"/>
  <c r="AC365" i="81"/>
  <c r="AA365" i="81"/>
  <c r="AF364" i="81"/>
  <c r="AE364" i="81"/>
  <c r="AD364" i="81"/>
  <c r="AC364" i="81"/>
  <c r="AA364" i="81"/>
  <c r="AF363" i="81"/>
  <c r="AE363" i="81"/>
  <c r="AD363" i="81"/>
  <c r="AC363" i="81"/>
  <c r="AA363" i="81"/>
  <c r="AF362" i="81"/>
  <c r="AE362" i="81"/>
  <c r="AD362" i="81"/>
  <c r="AC362" i="81"/>
  <c r="AA362" i="81"/>
  <c r="AF361" i="81"/>
  <c r="AE361" i="81"/>
  <c r="AD361" i="81"/>
  <c r="AC361" i="81"/>
  <c r="AA361" i="81"/>
  <c r="AF360" i="81"/>
  <c r="AE360" i="81"/>
  <c r="AD360" i="81"/>
  <c r="AC360" i="81"/>
  <c r="AA360" i="81"/>
  <c r="AF359" i="81"/>
  <c r="AE359" i="81"/>
  <c r="AD359" i="81"/>
  <c r="AC359" i="81"/>
  <c r="AA359" i="81"/>
  <c r="AF358" i="81"/>
  <c r="AE358" i="81"/>
  <c r="AD358" i="81"/>
  <c r="AC358" i="81"/>
  <c r="AA358" i="81"/>
  <c r="AF357" i="81"/>
  <c r="AE357" i="81"/>
  <c r="AD357" i="81"/>
  <c r="AC357" i="81"/>
  <c r="AA357" i="81"/>
  <c r="AF356" i="81"/>
  <c r="AE356" i="81"/>
  <c r="AD356" i="81"/>
  <c r="AC356" i="81"/>
  <c r="AA356" i="81"/>
  <c r="AF355" i="81"/>
  <c r="AE355" i="81"/>
  <c r="AD355" i="81"/>
  <c r="AC355" i="81"/>
  <c r="AA355" i="81"/>
  <c r="AF354" i="81"/>
  <c r="AE354" i="81"/>
  <c r="AD354" i="81"/>
  <c r="AC354" i="81"/>
  <c r="AA354" i="81"/>
  <c r="AF353" i="81"/>
  <c r="AE353" i="81"/>
  <c r="AD353" i="81"/>
  <c r="AC353" i="81"/>
  <c r="AA353" i="81"/>
  <c r="AF352" i="81"/>
  <c r="AE352" i="81"/>
  <c r="AD352" i="81"/>
  <c r="AC352" i="81"/>
  <c r="AA352" i="81"/>
  <c r="AF351" i="81"/>
  <c r="AE351" i="81"/>
  <c r="AD351" i="81"/>
  <c r="AC351" i="81"/>
  <c r="AA351" i="81"/>
  <c r="AF350" i="81"/>
  <c r="AE350" i="81"/>
  <c r="AD350" i="81"/>
  <c r="AC350" i="81"/>
  <c r="AA350" i="81"/>
  <c r="AF349" i="81"/>
  <c r="AE349" i="81"/>
  <c r="AD349" i="81"/>
  <c r="AC349" i="81"/>
  <c r="AA349" i="81"/>
  <c r="AF348" i="81"/>
  <c r="AE348" i="81"/>
  <c r="AD348" i="81"/>
  <c r="AC348" i="81"/>
  <c r="AA348" i="81"/>
  <c r="AF347" i="81"/>
  <c r="AE347" i="81"/>
  <c r="AD347" i="81"/>
  <c r="AC347" i="81"/>
  <c r="AA347" i="81"/>
  <c r="AF346" i="81"/>
  <c r="AE346" i="81"/>
  <c r="AD346" i="81"/>
  <c r="AC346" i="81"/>
  <c r="AA346" i="81"/>
  <c r="AF345" i="81"/>
  <c r="AE345" i="81"/>
  <c r="AD345" i="81"/>
  <c r="AC345" i="81"/>
  <c r="AA345" i="81"/>
  <c r="AF344" i="81"/>
  <c r="AE344" i="81"/>
  <c r="AD344" i="81"/>
  <c r="AC344" i="81"/>
  <c r="AA344" i="81"/>
  <c r="AF343" i="81"/>
  <c r="AE343" i="81"/>
  <c r="AD343" i="81"/>
  <c r="AC343" i="81"/>
  <c r="AA343" i="81"/>
  <c r="AF342" i="81"/>
  <c r="AE342" i="81"/>
  <c r="AD342" i="81"/>
  <c r="AC342" i="81"/>
  <c r="AA342" i="81"/>
  <c r="AF341" i="81"/>
  <c r="AE341" i="81"/>
  <c r="AD341" i="81"/>
  <c r="AC341" i="81"/>
  <c r="AA341" i="81"/>
  <c r="AF340" i="81"/>
  <c r="AE340" i="81"/>
  <c r="AD340" i="81"/>
  <c r="AC340" i="81"/>
  <c r="AA340" i="81"/>
  <c r="AF339" i="81"/>
  <c r="AE339" i="81"/>
  <c r="AD339" i="81"/>
  <c r="AC339" i="81"/>
  <c r="AA339" i="81"/>
  <c r="AF338" i="81"/>
  <c r="AE338" i="81"/>
  <c r="AD338" i="81"/>
  <c r="AC338" i="81"/>
  <c r="AA338" i="81"/>
  <c r="AF337" i="81"/>
  <c r="AE337" i="81"/>
  <c r="AD337" i="81"/>
  <c r="AC337" i="81"/>
  <c r="AA337" i="81"/>
  <c r="AF336" i="81"/>
  <c r="AE336" i="81"/>
  <c r="AD336" i="81"/>
  <c r="AC336" i="81"/>
  <c r="AA336" i="81"/>
  <c r="AF335" i="81"/>
  <c r="AE335" i="81"/>
  <c r="AD335" i="81"/>
  <c r="AC335" i="81"/>
  <c r="AA335" i="81"/>
  <c r="AF334" i="81"/>
  <c r="AE334" i="81"/>
  <c r="AD334" i="81"/>
  <c r="AC334" i="81"/>
  <c r="AA334" i="81"/>
  <c r="AF333" i="81"/>
  <c r="AE333" i="81"/>
  <c r="AD333" i="81"/>
  <c r="AC333" i="81"/>
  <c r="AA333" i="81"/>
  <c r="AF332" i="81"/>
  <c r="AE332" i="81"/>
  <c r="AD332" i="81"/>
  <c r="AC332" i="81"/>
  <c r="AA332" i="81"/>
  <c r="AF331" i="81"/>
  <c r="AE331" i="81"/>
  <c r="AD331" i="81"/>
  <c r="AC331" i="81"/>
  <c r="AA331" i="81"/>
  <c r="AF330" i="81"/>
  <c r="AE330" i="81"/>
  <c r="AD330" i="81"/>
  <c r="AC330" i="81"/>
  <c r="AA330" i="81"/>
  <c r="AF329" i="81"/>
  <c r="AE329" i="81"/>
  <c r="AD329" i="81"/>
  <c r="AC329" i="81"/>
  <c r="AA329" i="81"/>
  <c r="AF328" i="81"/>
  <c r="AE328" i="81"/>
  <c r="AD328" i="81"/>
  <c r="AC328" i="81"/>
  <c r="AA328" i="81"/>
  <c r="AF327" i="81"/>
  <c r="AE327" i="81"/>
  <c r="AD327" i="81"/>
  <c r="AC327" i="81"/>
  <c r="AA327" i="81"/>
  <c r="AF326" i="81"/>
  <c r="AE326" i="81"/>
  <c r="AD326" i="81"/>
  <c r="AC326" i="81"/>
  <c r="AA326" i="81"/>
  <c r="AF325" i="81"/>
  <c r="AE325" i="81"/>
  <c r="AD325" i="81"/>
  <c r="AC325" i="81"/>
  <c r="AA325" i="81"/>
  <c r="AF324" i="81"/>
  <c r="AE324" i="81"/>
  <c r="AD324" i="81"/>
  <c r="AC324" i="81"/>
  <c r="AA324" i="81"/>
  <c r="AF323" i="81"/>
  <c r="AE323" i="81"/>
  <c r="AD323" i="81"/>
  <c r="AC323" i="81"/>
  <c r="AA323" i="81"/>
  <c r="AF322" i="81"/>
  <c r="AE322" i="81"/>
  <c r="AD322" i="81"/>
  <c r="AC322" i="81"/>
  <c r="AA322" i="81"/>
  <c r="AF321" i="81"/>
  <c r="AE321" i="81"/>
  <c r="AD321" i="81"/>
  <c r="AC321" i="81"/>
  <c r="AA321" i="81"/>
  <c r="AF320" i="81"/>
  <c r="AE320" i="81"/>
  <c r="AD320" i="81"/>
  <c r="AC320" i="81"/>
  <c r="AA320" i="81"/>
  <c r="AF319" i="81"/>
  <c r="AE319" i="81"/>
  <c r="AD319" i="81"/>
  <c r="AC319" i="81"/>
  <c r="AA319" i="81"/>
  <c r="AF318" i="81"/>
  <c r="AE318" i="81"/>
  <c r="AD318" i="81"/>
  <c r="AC318" i="81"/>
  <c r="AA318" i="81"/>
  <c r="AF317" i="81"/>
  <c r="AE317" i="81"/>
  <c r="AD317" i="81"/>
  <c r="AC317" i="81"/>
  <c r="AA317" i="81"/>
  <c r="AF316" i="81"/>
  <c r="AE316" i="81"/>
  <c r="AD316" i="81"/>
  <c r="AC316" i="81"/>
  <c r="AA316" i="81"/>
  <c r="AF315" i="81"/>
  <c r="AE315" i="81"/>
  <c r="AD315" i="81"/>
  <c r="AC315" i="81"/>
  <c r="AA315" i="81"/>
  <c r="AF314" i="81"/>
  <c r="AE314" i="81"/>
  <c r="AD314" i="81"/>
  <c r="AC314" i="81"/>
  <c r="AA314" i="81"/>
  <c r="AF313" i="81"/>
  <c r="AE313" i="81"/>
  <c r="AD313" i="81"/>
  <c r="AC313" i="81"/>
  <c r="AA313" i="81"/>
  <c r="AF312" i="81"/>
  <c r="AE312" i="81"/>
  <c r="AD312" i="81"/>
  <c r="AC312" i="81"/>
  <c r="AA312" i="81"/>
  <c r="AF311" i="81"/>
  <c r="AE311" i="81"/>
  <c r="AD311" i="81"/>
  <c r="AC311" i="81"/>
  <c r="AA311" i="81"/>
  <c r="AF310" i="81"/>
  <c r="AE310" i="81"/>
  <c r="AD310" i="81"/>
  <c r="AC310" i="81"/>
  <c r="AA310" i="81"/>
  <c r="AF309" i="81"/>
  <c r="AE309" i="81"/>
  <c r="AD309" i="81"/>
  <c r="AC309" i="81"/>
  <c r="AA309" i="81"/>
  <c r="AF308" i="81"/>
  <c r="AE308" i="81"/>
  <c r="AD308" i="81"/>
  <c r="AC308" i="81"/>
  <c r="AA308" i="81"/>
  <c r="AF307" i="81"/>
  <c r="AE307" i="81"/>
  <c r="AD307" i="81"/>
  <c r="AC307" i="81"/>
  <c r="AA307" i="81"/>
  <c r="AF306" i="81"/>
  <c r="AE306" i="81"/>
  <c r="AD306" i="81"/>
  <c r="AC306" i="81"/>
  <c r="AA306" i="81"/>
  <c r="AF305" i="81"/>
  <c r="AE305" i="81"/>
  <c r="AD305" i="81"/>
  <c r="AC305" i="81"/>
  <c r="AA305" i="81"/>
  <c r="AF304" i="81"/>
  <c r="AE304" i="81"/>
  <c r="AD304" i="81"/>
  <c r="AC304" i="81"/>
  <c r="AA304" i="81"/>
  <c r="AF303" i="81"/>
  <c r="AE303" i="81"/>
  <c r="AD303" i="81"/>
  <c r="AC303" i="81"/>
  <c r="AA303" i="81"/>
  <c r="AF302" i="81"/>
  <c r="AE302" i="81"/>
  <c r="AD302" i="81"/>
  <c r="AC302" i="81"/>
  <c r="AA302" i="81"/>
  <c r="AF301" i="81"/>
  <c r="AE301" i="81"/>
  <c r="AD301" i="81"/>
  <c r="AC301" i="81"/>
  <c r="AA301" i="81"/>
  <c r="AF300" i="81"/>
  <c r="AE300" i="81"/>
  <c r="AD300" i="81"/>
  <c r="AC300" i="81"/>
  <c r="AA300" i="81"/>
  <c r="AF299" i="81"/>
  <c r="AE299" i="81"/>
  <c r="AD299" i="81"/>
  <c r="AC299" i="81"/>
  <c r="AA299" i="81"/>
  <c r="AF298" i="81"/>
  <c r="AE298" i="81"/>
  <c r="AD298" i="81"/>
  <c r="AC298" i="81"/>
  <c r="AA298" i="81"/>
  <c r="AF297" i="81"/>
  <c r="AE297" i="81"/>
  <c r="AD297" i="81"/>
  <c r="AC297" i="81"/>
  <c r="AA297" i="81"/>
  <c r="AF296" i="81"/>
  <c r="AE296" i="81"/>
  <c r="AD296" i="81"/>
  <c r="AC296" i="81"/>
  <c r="AA296" i="81"/>
  <c r="AF295" i="81"/>
  <c r="AE295" i="81"/>
  <c r="AD295" i="81"/>
  <c r="AC295" i="81"/>
  <c r="AA295" i="81"/>
  <c r="AF294" i="81"/>
  <c r="AE294" i="81"/>
  <c r="AD294" i="81"/>
  <c r="AC294" i="81"/>
  <c r="AA294" i="81"/>
  <c r="AF293" i="81"/>
  <c r="AE293" i="81"/>
  <c r="AD293" i="81"/>
  <c r="AC293" i="81"/>
  <c r="AA293" i="81"/>
  <c r="AF292" i="81"/>
  <c r="AE292" i="81"/>
  <c r="AD292" i="81"/>
  <c r="AC292" i="81"/>
  <c r="AA292" i="81"/>
  <c r="AF291" i="81"/>
  <c r="AE291" i="81"/>
  <c r="AD291" i="81"/>
  <c r="AC291" i="81"/>
  <c r="AA291" i="81"/>
  <c r="AF290" i="81"/>
  <c r="AE290" i="81"/>
  <c r="AD290" i="81"/>
  <c r="AC290" i="81"/>
  <c r="AA290" i="81"/>
  <c r="AF289" i="81"/>
  <c r="AE289" i="81"/>
  <c r="AD289" i="81"/>
  <c r="AC289" i="81"/>
  <c r="AA289" i="81"/>
  <c r="AF288" i="81"/>
  <c r="AE288" i="81"/>
  <c r="AD288" i="81"/>
  <c r="AC288" i="81"/>
  <c r="AA288" i="81"/>
  <c r="AF287" i="81"/>
  <c r="AE287" i="81"/>
  <c r="AD287" i="81"/>
  <c r="AC287" i="81"/>
  <c r="AA287" i="81"/>
  <c r="AF286" i="81"/>
  <c r="AE286" i="81"/>
  <c r="AD286" i="81"/>
  <c r="AC286" i="81"/>
  <c r="AA286" i="81"/>
  <c r="AF285" i="81"/>
  <c r="AE285" i="81"/>
  <c r="AD285" i="81"/>
  <c r="AC285" i="81"/>
  <c r="AA285" i="81"/>
  <c r="AF284" i="81"/>
  <c r="AE284" i="81"/>
  <c r="AD284" i="81"/>
  <c r="AC284" i="81"/>
  <c r="AA284" i="81"/>
  <c r="AF283" i="81"/>
  <c r="AE283" i="81"/>
  <c r="AD283" i="81"/>
  <c r="AC283" i="81"/>
  <c r="AA283" i="81"/>
  <c r="AF282" i="81"/>
  <c r="AE282" i="81"/>
  <c r="AD282" i="81"/>
  <c r="AC282" i="81"/>
  <c r="AA282" i="81"/>
  <c r="AF281" i="81"/>
  <c r="AE281" i="81"/>
  <c r="AD281" i="81"/>
  <c r="AC281" i="81"/>
  <c r="AA281" i="81"/>
  <c r="AF280" i="81"/>
  <c r="AE280" i="81"/>
  <c r="AD280" i="81"/>
  <c r="AC280" i="81"/>
  <c r="AA280" i="81"/>
  <c r="AF279" i="81"/>
  <c r="AE279" i="81"/>
  <c r="AD279" i="81"/>
  <c r="AC279" i="81"/>
  <c r="AA279" i="81"/>
  <c r="AF278" i="81"/>
  <c r="AE278" i="81"/>
  <c r="AD278" i="81"/>
  <c r="AC278" i="81"/>
  <c r="AA278" i="81"/>
  <c r="AF277" i="81"/>
  <c r="AE277" i="81"/>
  <c r="AD277" i="81"/>
  <c r="AC277" i="81"/>
  <c r="AA277" i="81"/>
  <c r="AF276" i="81"/>
  <c r="AE276" i="81"/>
  <c r="AD276" i="81"/>
  <c r="AC276" i="81"/>
  <c r="AA276" i="81"/>
  <c r="AF275" i="81"/>
  <c r="AE275" i="81"/>
  <c r="AD275" i="81"/>
  <c r="AC275" i="81"/>
  <c r="AA275" i="81"/>
  <c r="AF274" i="81"/>
  <c r="AE274" i="81"/>
  <c r="AD274" i="81"/>
  <c r="AC274" i="81"/>
  <c r="AA274" i="81"/>
  <c r="AF273" i="81"/>
  <c r="AE273" i="81"/>
  <c r="AD273" i="81"/>
  <c r="AC273" i="81"/>
  <c r="AA273" i="81"/>
  <c r="AF272" i="81"/>
  <c r="AE272" i="81"/>
  <c r="AD272" i="81"/>
  <c r="AC272" i="81"/>
  <c r="AA272" i="81"/>
  <c r="AF271" i="81"/>
  <c r="AE271" i="81"/>
  <c r="AD271" i="81"/>
  <c r="AC271" i="81"/>
  <c r="AA271" i="81"/>
  <c r="AF270" i="81"/>
  <c r="AE270" i="81"/>
  <c r="AD270" i="81"/>
  <c r="AC270" i="81"/>
  <c r="AA270" i="81"/>
  <c r="AF269" i="81"/>
  <c r="AE269" i="81"/>
  <c r="AD269" i="81"/>
  <c r="AC269" i="81"/>
  <c r="AA269" i="81"/>
  <c r="AF268" i="81"/>
  <c r="AE268" i="81"/>
  <c r="AD268" i="81"/>
  <c r="AC268" i="81"/>
  <c r="AA268" i="81"/>
  <c r="AF267" i="81"/>
  <c r="AE267" i="81"/>
  <c r="AD267" i="81"/>
  <c r="AC267" i="81"/>
  <c r="AA267" i="81"/>
  <c r="AF266" i="81"/>
  <c r="AE266" i="81"/>
  <c r="AD266" i="81"/>
  <c r="AC266" i="81"/>
  <c r="AA266" i="81"/>
  <c r="AF265" i="81"/>
  <c r="AE265" i="81"/>
  <c r="AD265" i="81"/>
  <c r="AC265" i="81"/>
  <c r="AA265" i="81"/>
  <c r="AF264" i="81"/>
  <c r="AE264" i="81"/>
  <c r="AD264" i="81"/>
  <c r="AC264" i="81"/>
  <c r="AA264" i="81"/>
  <c r="AF263" i="81"/>
  <c r="AE263" i="81"/>
  <c r="AD263" i="81"/>
  <c r="AC263" i="81"/>
  <c r="AA263" i="81"/>
  <c r="AF262" i="81"/>
  <c r="AE262" i="81"/>
  <c r="AD262" i="81"/>
  <c r="AC262" i="81"/>
  <c r="AA262" i="81"/>
  <c r="AF261" i="81"/>
  <c r="AE261" i="81"/>
  <c r="AD261" i="81"/>
  <c r="AC261" i="81"/>
  <c r="AA261" i="81"/>
  <c r="AF260" i="81"/>
  <c r="AE260" i="81"/>
  <c r="AD260" i="81"/>
  <c r="AC260" i="81"/>
  <c r="AA260" i="81"/>
  <c r="AF259" i="81"/>
  <c r="AE259" i="81"/>
  <c r="AD259" i="81"/>
  <c r="AC259" i="81"/>
  <c r="AA259" i="81"/>
  <c r="AF258" i="81"/>
  <c r="AE258" i="81"/>
  <c r="AD258" i="81"/>
  <c r="AC258" i="81"/>
  <c r="AA258" i="81"/>
  <c r="AF257" i="81"/>
  <c r="AE257" i="81"/>
  <c r="AD257" i="81"/>
  <c r="AC257" i="81"/>
  <c r="AA257" i="81"/>
  <c r="AF256" i="81"/>
  <c r="AE256" i="81"/>
  <c r="AD256" i="81"/>
  <c r="AC256" i="81"/>
  <c r="AA256" i="81"/>
  <c r="AF255" i="81"/>
  <c r="AE255" i="81"/>
  <c r="AD255" i="81"/>
  <c r="AC255" i="81"/>
  <c r="AA255" i="81"/>
  <c r="AF254" i="81"/>
  <c r="AE254" i="81"/>
  <c r="AD254" i="81"/>
  <c r="AC254" i="81"/>
  <c r="AA254" i="81"/>
  <c r="AF253" i="81"/>
  <c r="AE253" i="81"/>
  <c r="AD253" i="81"/>
  <c r="AC253" i="81"/>
  <c r="AA253" i="81"/>
  <c r="AF252" i="81"/>
  <c r="AE252" i="81"/>
  <c r="AD252" i="81"/>
  <c r="AC252" i="81"/>
  <c r="AA252" i="81"/>
  <c r="AF251" i="81"/>
  <c r="AE251" i="81"/>
  <c r="AD251" i="81"/>
  <c r="AC251" i="81"/>
  <c r="AA251" i="81"/>
  <c r="AF250" i="81"/>
  <c r="AE250" i="81"/>
  <c r="AD250" i="81"/>
  <c r="AC250" i="81"/>
  <c r="AA250" i="81"/>
  <c r="AF249" i="81"/>
  <c r="AE249" i="81"/>
  <c r="AD249" i="81"/>
  <c r="AC249" i="81"/>
  <c r="AA249" i="81"/>
  <c r="AF248" i="81"/>
  <c r="AE248" i="81"/>
  <c r="AD248" i="81"/>
  <c r="AC248" i="81"/>
  <c r="AA248" i="81"/>
  <c r="AF247" i="81"/>
  <c r="AE247" i="81"/>
  <c r="AD247" i="81"/>
  <c r="AC247" i="81"/>
  <c r="AA247" i="81"/>
  <c r="AF246" i="81"/>
  <c r="AE246" i="81"/>
  <c r="AD246" i="81"/>
  <c r="AC246" i="81"/>
  <c r="AA246" i="81"/>
  <c r="AF245" i="81"/>
  <c r="AE245" i="81"/>
  <c r="AD245" i="81"/>
  <c r="AC245" i="81"/>
  <c r="AA245" i="81"/>
  <c r="AF244" i="81"/>
  <c r="AE244" i="81"/>
  <c r="AD244" i="81"/>
  <c r="AC244" i="81"/>
  <c r="AA244" i="81"/>
  <c r="AF243" i="81"/>
  <c r="AE243" i="81"/>
  <c r="AD243" i="81"/>
  <c r="AC243" i="81"/>
  <c r="AA243" i="81"/>
  <c r="AF242" i="81"/>
  <c r="AE242" i="81"/>
  <c r="AD242" i="81"/>
  <c r="AC242" i="81"/>
  <c r="AA242" i="81"/>
  <c r="AF241" i="81"/>
  <c r="AE241" i="81"/>
  <c r="AD241" i="81"/>
  <c r="AC241" i="81"/>
  <c r="AA241" i="81"/>
  <c r="AF240" i="81"/>
  <c r="AE240" i="81"/>
  <c r="AD240" i="81"/>
  <c r="AC240" i="81"/>
  <c r="AA240" i="81"/>
  <c r="AF239" i="81"/>
  <c r="AE239" i="81"/>
  <c r="AD239" i="81"/>
  <c r="AC239" i="81"/>
  <c r="AA239" i="81"/>
  <c r="AF238" i="81"/>
  <c r="AE238" i="81"/>
  <c r="AD238" i="81"/>
  <c r="AC238" i="81"/>
  <c r="AA238" i="81"/>
  <c r="AF237" i="81"/>
  <c r="AE237" i="81"/>
  <c r="AD237" i="81"/>
  <c r="AC237" i="81"/>
  <c r="AA237" i="81"/>
  <c r="AF236" i="81"/>
  <c r="AE236" i="81"/>
  <c r="AD236" i="81"/>
  <c r="AC236" i="81"/>
  <c r="AA236" i="81"/>
  <c r="AF235" i="81"/>
  <c r="AE235" i="81"/>
  <c r="AD235" i="81"/>
  <c r="AC235" i="81"/>
  <c r="AA235" i="81"/>
  <c r="AF234" i="81"/>
  <c r="AE234" i="81"/>
  <c r="AD234" i="81"/>
  <c r="AC234" i="81"/>
  <c r="AA234" i="81"/>
  <c r="AF233" i="81"/>
  <c r="AE233" i="81"/>
  <c r="AD233" i="81"/>
  <c r="AC233" i="81"/>
  <c r="AA233" i="81"/>
  <c r="AF232" i="81"/>
  <c r="AE232" i="81"/>
  <c r="AD232" i="81"/>
  <c r="AC232" i="81"/>
  <c r="AA232" i="81"/>
  <c r="AF231" i="81"/>
  <c r="AE231" i="81"/>
  <c r="AD231" i="81"/>
  <c r="AC231" i="81"/>
  <c r="AA231" i="81"/>
  <c r="AF230" i="81"/>
  <c r="AE230" i="81"/>
  <c r="AD230" i="81"/>
  <c r="AC230" i="81"/>
  <c r="AA230" i="81"/>
  <c r="AF229" i="81"/>
  <c r="AE229" i="81"/>
  <c r="AD229" i="81"/>
  <c r="AC229" i="81"/>
  <c r="AA229" i="81"/>
  <c r="AF228" i="81"/>
  <c r="AE228" i="81"/>
  <c r="AD228" i="81"/>
  <c r="AC228" i="81"/>
  <c r="AA228" i="81"/>
  <c r="AF227" i="81"/>
  <c r="AE227" i="81"/>
  <c r="AD227" i="81"/>
  <c r="AC227" i="81"/>
  <c r="AA227" i="81"/>
  <c r="AF226" i="81"/>
  <c r="AE226" i="81"/>
  <c r="AD226" i="81"/>
  <c r="AC226" i="81"/>
  <c r="AA226" i="81"/>
  <c r="AF225" i="81"/>
  <c r="AE225" i="81"/>
  <c r="AD225" i="81"/>
  <c r="AC225" i="81"/>
  <c r="AA225" i="81"/>
  <c r="AF224" i="81"/>
  <c r="AE224" i="81"/>
  <c r="AD224" i="81"/>
  <c r="AC224" i="81"/>
  <c r="AA224" i="81"/>
  <c r="AF223" i="81"/>
  <c r="AE223" i="81"/>
  <c r="AD223" i="81"/>
  <c r="AC223" i="81"/>
  <c r="AA223" i="81"/>
  <c r="AF222" i="81"/>
  <c r="AE222" i="81"/>
  <c r="AD222" i="81"/>
  <c r="AC222" i="81"/>
  <c r="AA222" i="81"/>
  <c r="AF221" i="81"/>
  <c r="AE221" i="81"/>
  <c r="AD221" i="81"/>
  <c r="AC221" i="81"/>
  <c r="AA221" i="81"/>
  <c r="AF220" i="81"/>
  <c r="AE220" i="81"/>
  <c r="AD220" i="81"/>
  <c r="AC220" i="81"/>
  <c r="AA220" i="81"/>
  <c r="AF219" i="81"/>
  <c r="AE219" i="81"/>
  <c r="AD219" i="81"/>
  <c r="AC219" i="81"/>
  <c r="AA219" i="81"/>
  <c r="AF218" i="81"/>
  <c r="AE218" i="81"/>
  <c r="AD218" i="81"/>
  <c r="AC218" i="81"/>
  <c r="AA218" i="81"/>
  <c r="AF217" i="81"/>
  <c r="AE217" i="81"/>
  <c r="AD217" i="81"/>
  <c r="AC217" i="81"/>
  <c r="AA217" i="81"/>
  <c r="AF216" i="81"/>
  <c r="AE216" i="81"/>
  <c r="AD216" i="81"/>
  <c r="AC216" i="81"/>
  <c r="AA216" i="81"/>
  <c r="AF215" i="81"/>
  <c r="AE215" i="81"/>
  <c r="AD215" i="81"/>
  <c r="AC215" i="81"/>
  <c r="AA215" i="81"/>
  <c r="AF214" i="81"/>
  <c r="AE214" i="81"/>
  <c r="AD214" i="81"/>
  <c r="AC214" i="81"/>
  <c r="AA214" i="81"/>
  <c r="AF213" i="81"/>
  <c r="AE213" i="81"/>
  <c r="AD213" i="81"/>
  <c r="AC213" i="81"/>
  <c r="AA213" i="81"/>
  <c r="AF212" i="81"/>
  <c r="AE212" i="81"/>
  <c r="AD212" i="81"/>
  <c r="AC212" i="81"/>
  <c r="AA212" i="81"/>
  <c r="AF211" i="81"/>
  <c r="AE211" i="81"/>
  <c r="AD211" i="81"/>
  <c r="AC211" i="81"/>
  <c r="AA211" i="81"/>
  <c r="AF210" i="81"/>
  <c r="AE210" i="81"/>
  <c r="AD210" i="81"/>
  <c r="AC210" i="81"/>
  <c r="AA210" i="81"/>
  <c r="AF209" i="81"/>
  <c r="AE209" i="81"/>
  <c r="AD209" i="81"/>
  <c r="AC209" i="81"/>
  <c r="AA209" i="81"/>
  <c r="AF208" i="81"/>
  <c r="AE208" i="81"/>
  <c r="AD208" i="81"/>
  <c r="AC208" i="81"/>
  <c r="AA208" i="81"/>
  <c r="AF207" i="81"/>
  <c r="AE207" i="81"/>
  <c r="AD207" i="81"/>
  <c r="AC207" i="81"/>
  <c r="AA207" i="81"/>
  <c r="AF206" i="81"/>
  <c r="AE206" i="81"/>
  <c r="AD206" i="81"/>
  <c r="AC206" i="81"/>
  <c r="AA206" i="81"/>
  <c r="AF205" i="81"/>
  <c r="AE205" i="81"/>
  <c r="AD205" i="81"/>
  <c r="AC205" i="81"/>
  <c r="AA205" i="81"/>
  <c r="AF204" i="81"/>
  <c r="AE204" i="81"/>
  <c r="AD204" i="81"/>
  <c r="AC204" i="81"/>
  <c r="AA204" i="81"/>
  <c r="AF203" i="81"/>
  <c r="AE203" i="81"/>
  <c r="AD203" i="81"/>
  <c r="AC203" i="81"/>
  <c r="AA203" i="81"/>
  <c r="AF202" i="81"/>
  <c r="AE202" i="81"/>
  <c r="AD202" i="81"/>
  <c r="AC202" i="81"/>
  <c r="AA202" i="81"/>
  <c r="AF201" i="81"/>
  <c r="AE201" i="81"/>
  <c r="AD201" i="81"/>
  <c r="AC201" i="81"/>
  <c r="AA201" i="81"/>
  <c r="AF200" i="81"/>
  <c r="AE200" i="81"/>
  <c r="AD200" i="81"/>
  <c r="AC200" i="81"/>
  <c r="AA200" i="81"/>
  <c r="AF199" i="81"/>
  <c r="AE199" i="81"/>
  <c r="AD199" i="81"/>
  <c r="AC199" i="81"/>
  <c r="AA199" i="81"/>
  <c r="AF198" i="81"/>
  <c r="AE198" i="81"/>
  <c r="AD198" i="81"/>
  <c r="AC198" i="81"/>
  <c r="AA198" i="81"/>
  <c r="AF197" i="81"/>
  <c r="AE197" i="81"/>
  <c r="AD197" i="81"/>
  <c r="AC197" i="81"/>
  <c r="AA197" i="81"/>
  <c r="AF196" i="81"/>
  <c r="AE196" i="81"/>
  <c r="AD196" i="81"/>
  <c r="AC196" i="81"/>
  <c r="AA196" i="81"/>
  <c r="AF195" i="81"/>
  <c r="AE195" i="81"/>
  <c r="AD195" i="81"/>
  <c r="AC195" i="81"/>
  <c r="AA195" i="81"/>
  <c r="AF194" i="81"/>
  <c r="AE194" i="81"/>
  <c r="AD194" i="81"/>
  <c r="AC194" i="81"/>
  <c r="AA194" i="81"/>
  <c r="AF193" i="81"/>
  <c r="AE193" i="81"/>
  <c r="AD193" i="81"/>
  <c r="AC193" i="81"/>
  <c r="AA193" i="81"/>
  <c r="AF192" i="81"/>
  <c r="AE192" i="81"/>
  <c r="AD192" i="81"/>
  <c r="AC192" i="81"/>
  <c r="AA192" i="81"/>
  <c r="AF191" i="81"/>
  <c r="AE191" i="81"/>
  <c r="AD191" i="81"/>
  <c r="AC191" i="81"/>
  <c r="AA191" i="81"/>
  <c r="AF190" i="81"/>
  <c r="AE190" i="81"/>
  <c r="AD190" i="81"/>
  <c r="AC190" i="81"/>
  <c r="AA190" i="81"/>
  <c r="AF189" i="81"/>
  <c r="AE189" i="81"/>
  <c r="AD189" i="81"/>
  <c r="AC189" i="81"/>
  <c r="AA189" i="81"/>
  <c r="AF188" i="81"/>
  <c r="AE188" i="81"/>
  <c r="AD188" i="81"/>
  <c r="AC188" i="81"/>
  <c r="AA188" i="81"/>
  <c r="AF187" i="81"/>
  <c r="AE187" i="81"/>
  <c r="AD187" i="81"/>
  <c r="AC187" i="81"/>
  <c r="AA187" i="81"/>
  <c r="AF186" i="81"/>
  <c r="AE186" i="81"/>
  <c r="AD186" i="81"/>
  <c r="AC186" i="81"/>
  <c r="AA186" i="81"/>
  <c r="AF185" i="81"/>
  <c r="AE185" i="81"/>
  <c r="AD185" i="81"/>
  <c r="AC185" i="81"/>
  <c r="AA185" i="81"/>
  <c r="AF184" i="81"/>
  <c r="AE184" i="81"/>
  <c r="AD184" i="81"/>
  <c r="AC184" i="81"/>
  <c r="AA184" i="81"/>
  <c r="AF183" i="81"/>
  <c r="AE183" i="81"/>
  <c r="AD183" i="81"/>
  <c r="AC183" i="81"/>
  <c r="AA183" i="81"/>
  <c r="AF182" i="81"/>
  <c r="AE182" i="81"/>
  <c r="AD182" i="81"/>
  <c r="AC182" i="81"/>
  <c r="AA182" i="81"/>
  <c r="AF181" i="81"/>
  <c r="AE181" i="81"/>
  <c r="AD181" i="81"/>
  <c r="AC181" i="81"/>
  <c r="AA181" i="81"/>
  <c r="AF180" i="81"/>
  <c r="AE180" i="81"/>
  <c r="AD180" i="81"/>
  <c r="AC180" i="81"/>
  <c r="AA180" i="81"/>
  <c r="AF179" i="81"/>
  <c r="AE179" i="81"/>
  <c r="AD179" i="81"/>
  <c r="AC179" i="81"/>
  <c r="AA179" i="81"/>
  <c r="AF178" i="81"/>
  <c r="AE178" i="81"/>
  <c r="AD178" i="81"/>
  <c r="AC178" i="81"/>
  <c r="AA178" i="81"/>
  <c r="AF177" i="81"/>
  <c r="AE177" i="81"/>
  <c r="AD177" i="81"/>
  <c r="AC177" i="81"/>
  <c r="AA177" i="81"/>
  <c r="AF176" i="81"/>
  <c r="AE176" i="81"/>
  <c r="AD176" i="81"/>
  <c r="AC176" i="81"/>
  <c r="AA176" i="81"/>
  <c r="AF175" i="81"/>
  <c r="AE175" i="81"/>
  <c r="AD175" i="81"/>
  <c r="AC175" i="81"/>
  <c r="AA175" i="81"/>
  <c r="AF174" i="81"/>
  <c r="AE174" i="81"/>
  <c r="AD174" i="81"/>
  <c r="AC174" i="81"/>
  <c r="AA174" i="81"/>
  <c r="AF173" i="81"/>
  <c r="AE173" i="81"/>
  <c r="AD173" i="81"/>
  <c r="AC173" i="81"/>
  <c r="AA173" i="81"/>
  <c r="AF172" i="81"/>
  <c r="AE172" i="81"/>
  <c r="AD172" i="81"/>
  <c r="AC172" i="81"/>
  <c r="AA172" i="81"/>
  <c r="AF171" i="81"/>
  <c r="AE171" i="81"/>
  <c r="AD171" i="81"/>
  <c r="AC171" i="81"/>
  <c r="AA171" i="81"/>
  <c r="AF170" i="81"/>
  <c r="AE170" i="81"/>
  <c r="AD170" i="81"/>
  <c r="AC170" i="81"/>
  <c r="AA170" i="81"/>
  <c r="AF169" i="81"/>
  <c r="AE169" i="81"/>
  <c r="AD169" i="81"/>
  <c r="AC169" i="81"/>
  <c r="AA169" i="81"/>
  <c r="AF168" i="81"/>
  <c r="AE168" i="81"/>
  <c r="AD168" i="81"/>
  <c r="AC168" i="81"/>
  <c r="AA168" i="81"/>
  <c r="AF167" i="81"/>
  <c r="AE167" i="81"/>
  <c r="AD167" i="81"/>
  <c r="AC167" i="81"/>
  <c r="AA167" i="81"/>
  <c r="AF166" i="81"/>
  <c r="AE166" i="81"/>
  <c r="AD166" i="81"/>
  <c r="AC166" i="81"/>
  <c r="AA166" i="81"/>
  <c r="AF165" i="81"/>
  <c r="AE165" i="81"/>
  <c r="AD165" i="81"/>
  <c r="AC165" i="81"/>
  <c r="AA165" i="81"/>
  <c r="AF164" i="81"/>
  <c r="AE164" i="81"/>
  <c r="AD164" i="81"/>
  <c r="AC164" i="81"/>
  <c r="AA164" i="81"/>
  <c r="AF163" i="81"/>
  <c r="AE163" i="81"/>
  <c r="AD163" i="81"/>
  <c r="AC163" i="81"/>
  <c r="AA163" i="81"/>
  <c r="AF162" i="81"/>
  <c r="AE162" i="81"/>
  <c r="AD162" i="81"/>
  <c r="AC162" i="81"/>
  <c r="AA162" i="81"/>
  <c r="AF161" i="81"/>
  <c r="AE161" i="81"/>
  <c r="AD161" i="81"/>
  <c r="AC161" i="81"/>
  <c r="AA161" i="81"/>
  <c r="AF160" i="81"/>
  <c r="AE160" i="81"/>
  <c r="AD160" i="81"/>
  <c r="AC160" i="81"/>
  <c r="AA160" i="81"/>
  <c r="AF159" i="81"/>
  <c r="AE159" i="81"/>
  <c r="AD159" i="81"/>
  <c r="AC159" i="81"/>
  <c r="AA159" i="81"/>
  <c r="AF158" i="81"/>
  <c r="AE158" i="81"/>
  <c r="AD158" i="81"/>
  <c r="AC158" i="81"/>
  <c r="AA158" i="81"/>
  <c r="AF157" i="81"/>
  <c r="AE157" i="81"/>
  <c r="AD157" i="81"/>
  <c r="AC157" i="81"/>
  <c r="AA157" i="81"/>
  <c r="AF156" i="81"/>
  <c r="AE156" i="81"/>
  <c r="AD156" i="81"/>
  <c r="AC156" i="81"/>
  <c r="AA156" i="81"/>
  <c r="AF155" i="81"/>
  <c r="AE155" i="81"/>
  <c r="AD155" i="81"/>
  <c r="AC155" i="81"/>
  <c r="AA155" i="81"/>
  <c r="AF154" i="81"/>
  <c r="AE154" i="81"/>
  <c r="AD154" i="81"/>
  <c r="AC154" i="81"/>
  <c r="AA154" i="81"/>
  <c r="AF153" i="81"/>
  <c r="AE153" i="81"/>
  <c r="AD153" i="81"/>
  <c r="AC153" i="81"/>
  <c r="AA153" i="81"/>
  <c r="AF152" i="81"/>
  <c r="AE152" i="81"/>
  <c r="AD152" i="81"/>
  <c r="AC152" i="81"/>
  <c r="AA152" i="81"/>
  <c r="AF151" i="81"/>
  <c r="AE151" i="81"/>
  <c r="AD151" i="81"/>
  <c r="AC151" i="81"/>
  <c r="AA151" i="81"/>
  <c r="AF150" i="81"/>
  <c r="AE150" i="81"/>
  <c r="AD150" i="81"/>
  <c r="AC150" i="81"/>
  <c r="AA150" i="81"/>
  <c r="AF149" i="81"/>
  <c r="AE149" i="81"/>
  <c r="AD149" i="81"/>
  <c r="AC149" i="81"/>
  <c r="AA149" i="81"/>
  <c r="AF148" i="81"/>
  <c r="AE148" i="81"/>
  <c r="AD148" i="81"/>
  <c r="AC148" i="81"/>
  <c r="AA148" i="81"/>
  <c r="AF147" i="81"/>
  <c r="AE147" i="81"/>
  <c r="AD147" i="81"/>
  <c r="AC147" i="81"/>
  <c r="AA147" i="81"/>
  <c r="AF146" i="81"/>
  <c r="AE146" i="81"/>
  <c r="AD146" i="81"/>
  <c r="AC146" i="81"/>
  <c r="AA146" i="81"/>
  <c r="AF145" i="81"/>
  <c r="AE145" i="81"/>
  <c r="AD145" i="81"/>
  <c r="AC145" i="81"/>
  <c r="AA145" i="81"/>
  <c r="AF144" i="81"/>
  <c r="AE144" i="81"/>
  <c r="AD144" i="81"/>
  <c r="AC144" i="81"/>
  <c r="AA144" i="81"/>
  <c r="AF143" i="81"/>
  <c r="AE143" i="81"/>
  <c r="AD143" i="81"/>
  <c r="AC143" i="81"/>
  <c r="AA143" i="81"/>
  <c r="AF142" i="81"/>
  <c r="AE142" i="81"/>
  <c r="AD142" i="81"/>
  <c r="AC142" i="81"/>
  <c r="AA142" i="81"/>
  <c r="AF141" i="81"/>
  <c r="AE141" i="81"/>
  <c r="AD141" i="81"/>
  <c r="AC141" i="81"/>
  <c r="AA141" i="81"/>
  <c r="AF140" i="81"/>
  <c r="AE140" i="81"/>
  <c r="AD140" i="81"/>
  <c r="AC140" i="81"/>
  <c r="AA140" i="81"/>
  <c r="AF139" i="81"/>
  <c r="AE139" i="81"/>
  <c r="AD139" i="81"/>
  <c r="AC139" i="81"/>
  <c r="AA139" i="81"/>
  <c r="AF138" i="81"/>
  <c r="AE138" i="81"/>
  <c r="AD138" i="81"/>
  <c r="AC138" i="81"/>
  <c r="AA138" i="81"/>
  <c r="AF137" i="81"/>
  <c r="AE137" i="81"/>
  <c r="AD137" i="81"/>
  <c r="AC137" i="81"/>
  <c r="AA137" i="81"/>
  <c r="AF136" i="81"/>
  <c r="AE136" i="81"/>
  <c r="AD136" i="81"/>
  <c r="AC136" i="81"/>
  <c r="AA136" i="81"/>
  <c r="AF135" i="81"/>
  <c r="AE135" i="81"/>
  <c r="AD135" i="81"/>
  <c r="AC135" i="81"/>
  <c r="AA135" i="81"/>
  <c r="AF134" i="81"/>
  <c r="AE134" i="81"/>
  <c r="AD134" i="81"/>
  <c r="AC134" i="81"/>
  <c r="AA134" i="81"/>
  <c r="AF133" i="81"/>
  <c r="AE133" i="81"/>
  <c r="AD133" i="81"/>
  <c r="AC133" i="81"/>
  <c r="AA133" i="81"/>
  <c r="AF132" i="81"/>
  <c r="AE132" i="81"/>
  <c r="AD132" i="81"/>
  <c r="AC132" i="81"/>
  <c r="AA132" i="81"/>
  <c r="AF131" i="81"/>
  <c r="AE131" i="81"/>
  <c r="AD131" i="81"/>
  <c r="AC131" i="81"/>
  <c r="AA131" i="81"/>
  <c r="AF130" i="81"/>
  <c r="AE130" i="81"/>
  <c r="AD130" i="81"/>
  <c r="AC130" i="81"/>
  <c r="AA130" i="81"/>
  <c r="AF129" i="81"/>
  <c r="AE129" i="81"/>
  <c r="AD129" i="81"/>
  <c r="AC129" i="81"/>
  <c r="AA129" i="81"/>
  <c r="AF128" i="81"/>
  <c r="AE128" i="81"/>
  <c r="AD128" i="81"/>
  <c r="AC128" i="81"/>
  <c r="AA128" i="81"/>
  <c r="AF127" i="81"/>
  <c r="AE127" i="81"/>
  <c r="AD127" i="81"/>
  <c r="AC127" i="81"/>
  <c r="AA127" i="81"/>
  <c r="AF126" i="81"/>
  <c r="AE126" i="81"/>
  <c r="AD126" i="81"/>
  <c r="AC126" i="81"/>
  <c r="AA126" i="81"/>
  <c r="AF125" i="81"/>
  <c r="AE125" i="81"/>
  <c r="AD125" i="81"/>
  <c r="AC125" i="81"/>
  <c r="AA125" i="81"/>
  <c r="AF124" i="81"/>
  <c r="AE124" i="81"/>
  <c r="AD124" i="81"/>
  <c r="AC124" i="81"/>
  <c r="AA124" i="81"/>
  <c r="AF123" i="81"/>
  <c r="AE123" i="81"/>
  <c r="AD123" i="81"/>
  <c r="AC123" i="81"/>
  <c r="AA123" i="81"/>
  <c r="AF122" i="81"/>
  <c r="AE122" i="81"/>
  <c r="AD122" i="81"/>
  <c r="AC122" i="81"/>
  <c r="AA122" i="81"/>
  <c r="AF121" i="81"/>
  <c r="AE121" i="81"/>
  <c r="AD121" i="81"/>
  <c r="AC121" i="81"/>
  <c r="AA121" i="81"/>
  <c r="AF120" i="81"/>
  <c r="AE120" i="81"/>
  <c r="AD120" i="81"/>
  <c r="AC120" i="81"/>
  <c r="AA120" i="81"/>
  <c r="AF119" i="81"/>
  <c r="AE119" i="81"/>
  <c r="AD119" i="81"/>
  <c r="AC119" i="81"/>
  <c r="AA119" i="81"/>
  <c r="AF118" i="81"/>
  <c r="AE118" i="81"/>
  <c r="AD118" i="81"/>
  <c r="AC118" i="81"/>
  <c r="AA118" i="81"/>
  <c r="AF117" i="81"/>
  <c r="AE117" i="81"/>
  <c r="AD117" i="81"/>
  <c r="AC117" i="81"/>
  <c r="AA117" i="81"/>
  <c r="AF116" i="81"/>
  <c r="AE116" i="81"/>
  <c r="AD116" i="81"/>
  <c r="AC116" i="81"/>
  <c r="AA116" i="81"/>
  <c r="AF115" i="81"/>
  <c r="AE115" i="81"/>
  <c r="AD115" i="81"/>
  <c r="AC115" i="81"/>
  <c r="AA115" i="81"/>
  <c r="AF114" i="81"/>
  <c r="AE114" i="81"/>
  <c r="AD114" i="81"/>
  <c r="AC114" i="81"/>
  <c r="AA114" i="81"/>
  <c r="AF113" i="81"/>
  <c r="AE113" i="81"/>
  <c r="AD113" i="81"/>
  <c r="AC113" i="81"/>
  <c r="AA113" i="81"/>
  <c r="AF112" i="81"/>
  <c r="AE112" i="81"/>
  <c r="AD112" i="81"/>
  <c r="AC112" i="81"/>
  <c r="AA112" i="81"/>
  <c r="AF111" i="81"/>
  <c r="AE111" i="81"/>
  <c r="AD111" i="81"/>
  <c r="AC111" i="81"/>
  <c r="AA111" i="81"/>
  <c r="AF110" i="81"/>
  <c r="AE110" i="81"/>
  <c r="AD110" i="81"/>
  <c r="AC110" i="81"/>
  <c r="AA110" i="81"/>
  <c r="AF109" i="81"/>
  <c r="AE109" i="81"/>
  <c r="AD109" i="81"/>
  <c r="AC109" i="81"/>
  <c r="AA109" i="81"/>
  <c r="AF108" i="81"/>
  <c r="AE108" i="81"/>
  <c r="AD108" i="81"/>
  <c r="AC108" i="81"/>
  <c r="AA108" i="81"/>
  <c r="AF107" i="81"/>
  <c r="AE107" i="81"/>
  <c r="AD107" i="81"/>
  <c r="AC107" i="81"/>
  <c r="AA107" i="81"/>
  <c r="AF106" i="81"/>
  <c r="AE106" i="81"/>
  <c r="AD106" i="81"/>
  <c r="AC106" i="81"/>
  <c r="AA106" i="81"/>
  <c r="AF105" i="81"/>
  <c r="AE105" i="81"/>
  <c r="AD105" i="81"/>
  <c r="AC105" i="81"/>
  <c r="AA105" i="81"/>
  <c r="AF104" i="81"/>
  <c r="AE104" i="81"/>
  <c r="AD104" i="81"/>
  <c r="AC104" i="81"/>
  <c r="AA104" i="81"/>
  <c r="AF103" i="81"/>
  <c r="AE103" i="81"/>
  <c r="AD103" i="81"/>
  <c r="AC103" i="81"/>
  <c r="AA103" i="81"/>
  <c r="AF102" i="81"/>
  <c r="AE102" i="81"/>
  <c r="AD102" i="81"/>
  <c r="AC102" i="81"/>
  <c r="AA102" i="81"/>
  <c r="AF101" i="81"/>
  <c r="AE101" i="81"/>
  <c r="AD101" i="81"/>
  <c r="AC101" i="81"/>
  <c r="AA101" i="81"/>
  <c r="AF100" i="81"/>
  <c r="AE100" i="81"/>
  <c r="AD100" i="81"/>
  <c r="AC100" i="81"/>
  <c r="AA100" i="81"/>
  <c r="AF99" i="81"/>
  <c r="AE99" i="81"/>
  <c r="AD99" i="81"/>
  <c r="AC99" i="81"/>
  <c r="AA99" i="81"/>
  <c r="AF98" i="81"/>
  <c r="AE98" i="81"/>
  <c r="AD98" i="81"/>
  <c r="AC98" i="81"/>
  <c r="AA98" i="81"/>
  <c r="AF97" i="81"/>
  <c r="AE97" i="81"/>
  <c r="AD97" i="81"/>
  <c r="AC97" i="81"/>
  <c r="AA97" i="81"/>
  <c r="AF96" i="81"/>
  <c r="AE96" i="81"/>
  <c r="AD96" i="81"/>
  <c r="AC96" i="81"/>
  <c r="AA96" i="81"/>
  <c r="AF95" i="81"/>
  <c r="AE95" i="81"/>
  <c r="AD95" i="81"/>
  <c r="AC95" i="81"/>
  <c r="AA95" i="81"/>
  <c r="AF94" i="81"/>
  <c r="AE94" i="81"/>
  <c r="AD94" i="81"/>
  <c r="AC94" i="81"/>
  <c r="AA94" i="81"/>
  <c r="AF93" i="81"/>
  <c r="AE93" i="81"/>
  <c r="AD93" i="81"/>
  <c r="AC93" i="81"/>
  <c r="AA93" i="81"/>
  <c r="AF92" i="81"/>
  <c r="AE92" i="81"/>
  <c r="AD92" i="81"/>
  <c r="AC92" i="81"/>
  <c r="AA92" i="81"/>
  <c r="AF91" i="81"/>
  <c r="AE91" i="81"/>
  <c r="AD91" i="81"/>
  <c r="AC91" i="81"/>
  <c r="AA91" i="81"/>
  <c r="AF90" i="81"/>
  <c r="AE90" i="81"/>
  <c r="AD90" i="81"/>
  <c r="AC90" i="81"/>
  <c r="AA90" i="81"/>
  <c r="AF89" i="81"/>
  <c r="AE89" i="81"/>
  <c r="AD89" i="81"/>
  <c r="AC89" i="81"/>
  <c r="AA89" i="81"/>
  <c r="AF88" i="81"/>
  <c r="AE88" i="81"/>
  <c r="AD88" i="81"/>
  <c r="AC88" i="81"/>
  <c r="AA88" i="81"/>
  <c r="AF87" i="81"/>
  <c r="AE87" i="81"/>
  <c r="AD87" i="81"/>
  <c r="AC87" i="81"/>
  <c r="AA87" i="81"/>
  <c r="AF86" i="81"/>
  <c r="AE86" i="81"/>
  <c r="AD86" i="81"/>
  <c r="AC86" i="81"/>
  <c r="AA86" i="81"/>
  <c r="AF85" i="81"/>
  <c r="AE85" i="81"/>
  <c r="AD85" i="81"/>
  <c r="AC85" i="81"/>
  <c r="AA85" i="81"/>
  <c r="AF84" i="81"/>
  <c r="AE84" i="81"/>
  <c r="AD84" i="81"/>
  <c r="AC84" i="81"/>
  <c r="AA84" i="81"/>
  <c r="AF83" i="81"/>
  <c r="AE83" i="81"/>
  <c r="AD83" i="81"/>
  <c r="AC83" i="81"/>
  <c r="AA83" i="81"/>
  <c r="AF82" i="81"/>
  <c r="AE82" i="81"/>
  <c r="AD82" i="81"/>
  <c r="AC82" i="81"/>
  <c r="AA82" i="81"/>
  <c r="AF81" i="81"/>
  <c r="AE81" i="81"/>
  <c r="AD81" i="81"/>
  <c r="AC81" i="81"/>
  <c r="AA81" i="81"/>
  <c r="AF80" i="81"/>
  <c r="AE80" i="81"/>
  <c r="AD80" i="81"/>
  <c r="AC80" i="81"/>
  <c r="AA80" i="81"/>
  <c r="AF79" i="81"/>
  <c r="AE79" i="81"/>
  <c r="AD79" i="81"/>
  <c r="AC79" i="81"/>
  <c r="AA79" i="81"/>
  <c r="AF78" i="81"/>
  <c r="AE78" i="81"/>
  <c r="AD78" i="81"/>
  <c r="AC78" i="81"/>
  <c r="AA78" i="81"/>
  <c r="AF77" i="81"/>
  <c r="AE77" i="81"/>
  <c r="AD77" i="81"/>
  <c r="AC77" i="81"/>
  <c r="AA77" i="81"/>
  <c r="AF76" i="81"/>
  <c r="AE76" i="81"/>
  <c r="AD76" i="81"/>
  <c r="AC76" i="81"/>
  <c r="AA76" i="81"/>
  <c r="AF75" i="81"/>
  <c r="AE75" i="81"/>
  <c r="AD75" i="81"/>
  <c r="AC75" i="81"/>
  <c r="AA75" i="81"/>
  <c r="AF74" i="81"/>
  <c r="AE74" i="81"/>
  <c r="AD74" i="81"/>
  <c r="AC74" i="81"/>
  <c r="AA74" i="81"/>
  <c r="AF73" i="81"/>
  <c r="AE73" i="81"/>
  <c r="AD73" i="81"/>
  <c r="AC73" i="81"/>
  <c r="AA73" i="81"/>
  <c r="AF72" i="81"/>
  <c r="AE72" i="81"/>
  <c r="AD72" i="81"/>
  <c r="AC72" i="81"/>
  <c r="AA72" i="81"/>
  <c r="AF71" i="81"/>
  <c r="AE71" i="81"/>
  <c r="AD71" i="81"/>
  <c r="AC71" i="81"/>
  <c r="AA71" i="81"/>
  <c r="AF70" i="81"/>
  <c r="AE70" i="81"/>
  <c r="AD70" i="81"/>
  <c r="AC70" i="81"/>
  <c r="AA70" i="81"/>
  <c r="AF69" i="81"/>
  <c r="AE69" i="81"/>
  <c r="AD69" i="81"/>
  <c r="AC69" i="81"/>
  <c r="AA69" i="81"/>
  <c r="AF68" i="81"/>
  <c r="AE68" i="81"/>
  <c r="AD68" i="81"/>
  <c r="AC68" i="81"/>
  <c r="AA68" i="81"/>
  <c r="AF67" i="81"/>
  <c r="AE67" i="81"/>
  <c r="AD67" i="81"/>
  <c r="AC67" i="81"/>
  <c r="AA67" i="81"/>
  <c r="AF66" i="81"/>
  <c r="AE66" i="81"/>
  <c r="AD66" i="81"/>
  <c r="AC66" i="81"/>
  <c r="AA66" i="81"/>
  <c r="AF65" i="81"/>
  <c r="AE65" i="81"/>
  <c r="AD65" i="81"/>
  <c r="AC65" i="81"/>
  <c r="AA65" i="81"/>
  <c r="AF64" i="81"/>
  <c r="AE64" i="81"/>
  <c r="AD64" i="81"/>
  <c r="AC64" i="81"/>
  <c r="AA64" i="81"/>
  <c r="AF63" i="81"/>
  <c r="AE63" i="81"/>
  <c r="AD63" i="81"/>
  <c r="AC63" i="81"/>
  <c r="AA63" i="81"/>
  <c r="AF62" i="81"/>
  <c r="AE62" i="81"/>
  <c r="AD62" i="81"/>
  <c r="AC62" i="81"/>
  <c r="AA62" i="81"/>
  <c r="AF61" i="81"/>
  <c r="AE61" i="81"/>
  <c r="AD61" i="81"/>
  <c r="AC61" i="81"/>
  <c r="AA61" i="81"/>
  <c r="AF60" i="81"/>
  <c r="AE60" i="81"/>
  <c r="AD60" i="81"/>
  <c r="AC60" i="81"/>
  <c r="AA60" i="81"/>
  <c r="AF59" i="81"/>
  <c r="AE59" i="81"/>
  <c r="AD59" i="81"/>
  <c r="AC59" i="81"/>
  <c r="AA59" i="81"/>
  <c r="AF58" i="81"/>
  <c r="AE58" i="81"/>
  <c r="AD58" i="81"/>
  <c r="AC58" i="81"/>
  <c r="AA58" i="81"/>
  <c r="AF57" i="81"/>
  <c r="AE57" i="81"/>
  <c r="AD57" i="81"/>
  <c r="AC57" i="81"/>
  <c r="AA57" i="81"/>
  <c r="AF56" i="81"/>
  <c r="AE56" i="81"/>
  <c r="AD56" i="81"/>
  <c r="AC56" i="81"/>
  <c r="AA56" i="81"/>
  <c r="AF55" i="81"/>
  <c r="AE55" i="81"/>
  <c r="AD55" i="81"/>
  <c r="AC55" i="81"/>
  <c r="AA55" i="81"/>
  <c r="AF54" i="81"/>
  <c r="AE54" i="81"/>
  <c r="AD54" i="81"/>
  <c r="AC54" i="81"/>
  <c r="AA54" i="81"/>
  <c r="AF53" i="81"/>
  <c r="AE53" i="81"/>
  <c r="AD53" i="81"/>
  <c r="AC53" i="81"/>
  <c r="AA53" i="81"/>
  <c r="AF52" i="81"/>
  <c r="AE52" i="81"/>
  <c r="AD52" i="81"/>
  <c r="AC52" i="81"/>
  <c r="AA52" i="81"/>
  <c r="AF51" i="81"/>
  <c r="AE51" i="81"/>
  <c r="AD51" i="81"/>
  <c r="AC51" i="81"/>
  <c r="AA51" i="81"/>
  <c r="AF50" i="81"/>
  <c r="AE50" i="81"/>
  <c r="AD50" i="81"/>
  <c r="AC50" i="81"/>
  <c r="AA50" i="81"/>
  <c r="AF49" i="81"/>
  <c r="AE49" i="81"/>
  <c r="AD49" i="81"/>
  <c r="AC49" i="81"/>
  <c r="AA49" i="81"/>
  <c r="AF48" i="81"/>
  <c r="AE48" i="81"/>
  <c r="AD48" i="81"/>
  <c r="AC48" i="81"/>
  <c r="AA48" i="81"/>
  <c r="AF47" i="81"/>
  <c r="AE47" i="81"/>
  <c r="AD47" i="81"/>
  <c r="AC47" i="81"/>
  <c r="AA47" i="81"/>
  <c r="AF46" i="81"/>
  <c r="AE46" i="81"/>
  <c r="AD46" i="81"/>
  <c r="AC46" i="81"/>
  <c r="AA46" i="81"/>
  <c r="AF45" i="81"/>
  <c r="AE45" i="81"/>
  <c r="AD45" i="81"/>
  <c r="AC45" i="81"/>
  <c r="AA45" i="81"/>
  <c r="AF44" i="81"/>
  <c r="AE44" i="81"/>
  <c r="AD44" i="81"/>
  <c r="AC44" i="81"/>
  <c r="AA44" i="81"/>
  <c r="AF43" i="81"/>
  <c r="AE43" i="81"/>
  <c r="AD43" i="81"/>
  <c r="AC43" i="81"/>
  <c r="AA43" i="81"/>
  <c r="AF42" i="81"/>
  <c r="AE42" i="81"/>
  <c r="AD42" i="81"/>
  <c r="AC42" i="81"/>
  <c r="AA42" i="81"/>
  <c r="AF41" i="81"/>
  <c r="AE41" i="81"/>
  <c r="AD41" i="81"/>
  <c r="AC41" i="81"/>
  <c r="AA41" i="81"/>
  <c r="AF40" i="81"/>
  <c r="AE40" i="81"/>
  <c r="AD40" i="81"/>
  <c r="AC40" i="81"/>
  <c r="AA40" i="81"/>
  <c r="AF39" i="81"/>
  <c r="AE39" i="81"/>
  <c r="AD39" i="81"/>
  <c r="AC39" i="81"/>
  <c r="AA39" i="81"/>
  <c r="AF38" i="81"/>
  <c r="AE38" i="81"/>
  <c r="AD38" i="81"/>
  <c r="AC38" i="81"/>
  <c r="AA38" i="81"/>
  <c r="AF37" i="81"/>
  <c r="AE37" i="81"/>
  <c r="AD37" i="81"/>
  <c r="AC37" i="81"/>
  <c r="AA37" i="81"/>
  <c r="AF36" i="81"/>
  <c r="AE36" i="81"/>
  <c r="AD36" i="81"/>
  <c r="AC36" i="81"/>
  <c r="AA36" i="81"/>
  <c r="AF35" i="81"/>
  <c r="AE35" i="81"/>
  <c r="AD35" i="81"/>
  <c r="AC35" i="81"/>
  <c r="AA35" i="81"/>
  <c r="AF34" i="81"/>
  <c r="AE34" i="81"/>
  <c r="AD34" i="81"/>
  <c r="AC34" i="81"/>
  <c r="AA34" i="81"/>
  <c r="AF33" i="81"/>
  <c r="AE33" i="81"/>
  <c r="AD33" i="81"/>
  <c r="AC33" i="81"/>
  <c r="AA33" i="81"/>
  <c r="AF32" i="81"/>
  <c r="AE32" i="81"/>
  <c r="AD32" i="81"/>
  <c r="AC32" i="81"/>
  <c r="AA32" i="81"/>
  <c r="AF31" i="81"/>
  <c r="AE31" i="81"/>
  <c r="AD31" i="81"/>
  <c r="AC31" i="81"/>
  <c r="AA31" i="81"/>
  <c r="AF30" i="81"/>
  <c r="AE30" i="81"/>
  <c r="AD30" i="81"/>
  <c r="AC30" i="81"/>
  <c r="AA30" i="81"/>
  <c r="AF29" i="81"/>
  <c r="AE29" i="81"/>
  <c r="AD29" i="81"/>
  <c r="AC29" i="81"/>
  <c r="AA29" i="81"/>
  <c r="AF28" i="81"/>
  <c r="AE28" i="81"/>
  <c r="AD28" i="81"/>
  <c r="AC28" i="81"/>
  <c r="AA28" i="81"/>
  <c r="AF27" i="81"/>
  <c r="AE27" i="81"/>
  <c r="AD27" i="81"/>
  <c r="AC27" i="81"/>
  <c r="AA27" i="81"/>
  <c r="AF26" i="81"/>
  <c r="AE26" i="81"/>
  <c r="AD26" i="81"/>
  <c r="AC26" i="81"/>
  <c r="AA26" i="81"/>
  <c r="AF25" i="81"/>
  <c r="AE25" i="81"/>
  <c r="AD25" i="81"/>
  <c r="AC25" i="81"/>
  <c r="AA25" i="81"/>
  <c r="AF24" i="81"/>
  <c r="AE24" i="81"/>
  <c r="AD24" i="81"/>
  <c r="AC24" i="81"/>
  <c r="AA24" i="81"/>
  <c r="AF23" i="81"/>
  <c r="AE23" i="81"/>
  <c r="AD23" i="81"/>
  <c r="AC23" i="81"/>
  <c r="AA23" i="81"/>
  <c r="AF22" i="81"/>
  <c r="AE22" i="81"/>
  <c r="AD22" i="81"/>
  <c r="AC22" i="81"/>
  <c r="AA22" i="81"/>
  <c r="AF21" i="81"/>
  <c r="AE21" i="81"/>
  <c r="AE15" i="81" s="1"/>
  <c r="AD21" i="81"/>
  <c r="AC21" i="81"/>
  <c r="AA21" i="81"/>
  <c r="AF20" i="81"/>
  <c r="AE20" i="81"/>
  <c r="AD20" i="81"/>
  <c r="AC20" i="81"/>
  <c r="AA20" i="81"/>
  <c r="AF19" i="81"/>
  <c r="AF15" i="81" s="1"/>
  <c r="AE19" i="81"/>
  <c r="AD19" i="81"/>
  <c r="AC19" i="81"/>
  <c r="AC15" i="81" s="1"/>
  <c r="AA19" i="81"/>
  <c r="AA16" i="81" s="1"/>
  <c r="O20" i="47" s="1"/>
  <c r="AF18" i="81"/>
  <c r="AE18" i="81"/>
  <c r="AD18" i="81"/>
  <c r="AC18" i="81"/>
  <c r="AA18" i="81"/>
  <c r="Y16" i="81"/>
  <c r="N20" i="47" s="1"/>
  <c r="X16" i="81"/>
  <c r="V16" i="81"/>
  <c r="U16" i="81"/>
  <c r="M16" i="81"/>
  <c r="L16" i="81"/>
  <c r="AD15" i="81"/>
  <c r="P14" i="81"/>
  <c r="A12" i="81"/>
  <c r="X11" i="81"/>
  <c r="T11" i="81"/>
  <c r="S11" i="81"/>
  <c r="Q11" i="81"/>
  <c r="D11" i="81"/>
  <c r="C11" i="81"/>
  <c r="X9" i="81"/>
  <c r="W9" i="81"/>
  <c r="R9" i="81"/>
  <c r="X8" i="81"/>
  <c r="L8" i="81"/>
  <c r="M8" i="81" s="1"/>
  <c r="J8" i="81"/>
  <c r="H8" i="81"/>
  <c r="D8" i="81"/>
  <c r="X7" i="81"/>
  <c r="C7" i="81"/>
  <c r="X6" i="81"/>
  <c r="C6" i="81"/>
  <c r="AF567" i="80"/>
  <c r="AE567" i="80"/>
  <c r="AD567" i="80"/>
  <c r="AC567" i="80"/>
  <c r="AA567" i="80"/>
  <c r="AF566" i="80"/>
  <c r="AE566" i="80"/>
  <c r="AD566" i="80"/>
  <c r="AC566" i="80"/>
  <c r="AA566" i="80"/>
  <c r="AF565" i="80"/>
  <c r="AE565" i="80"/>
  <c r="AD565" i="80"/>
  <c r="AC565" i="80"/>
  <c r="AA565" i="80"/>
  <c r="AF564" i="80"/>
  <c r="AE564" i="80"/>
  <c r="AD564" i="80"/>
  <c r="AC564" i="80"/>
  <c r="AA564" i="80"/>
  <c r="AF563" i="80"/>
  <c r="AE563" i="80"/>
  <c r="AD563" i="80"/>
  <c r="AC563" i="80"/>
  <c r="AA563" i="80"/>
  <c r="AF562" i="80"/>
  <c r="AE562" i="80"/>
  <c r="AD562" i="80"/>
  <c r="AC562" i="80"/>
  <c r="AA562" i="80"/>
  <c r="AF561" i="80"/>
  <c r="AE561" i="80"/>
  <c r="AD561" i="80"/>
  <c r="AC561" i="80"/>
  <c r="AA561" i="80"/>
  <c r="AF560" i="80"/>
  <c r="AE560" i="80"/>
  <c r="AD560" i="80"/>
  <c r="AC560" i="80"/>
  <c r="AA560" i="80"/>
  <c r="AF559" i="80"/>
  <c r="AE559" i="80"/>
  <c r="AD559" i="80"/>
  <c r="AC559" i="80"/>
  <c r="AA559" i="80"/>
  <c r="AF558" i="80"/>
  <c r="AE558" i="80"/>
  <c r="AD558" i="80"/>
  <c r="AC558" i="80"/>
  <c r="AA558" i="80"/>
  <c r="AF557" i="80"/>
  <c r="AE557" i="80"/>
  <c r="AD557" i="80"/>
  <c r="AC557" i="80"/>
  <c r="AA557" i="80"/>
  <c r="AF556" i="80"/>
  <c r="AE556" i="80"/>
  <c r="AD556" i="80"/>
  <c r="AC556" i="80"/>
  <c r="AA556" i="80"/>
  <c r="AF555" i="80"/>
  <c r="AE555" i="80"/>
  <c r="AD555" i="80"/>
  <c r="AC555" i="80"/>
  <c r="AA555" i="80"/>
  <c r="AF554" i="80"/>
  <c r="AE554" i="80"/>
  <c r="AD554" i="80"/>
  <c r="AC554" i="80"/>
  <c r="AA554" i="80"/>
  <c r="AF553" i="80"/>
  <c r="AE553" i="80"/>
  <c r="AD553" i="80"/>
  <c r="AC553" i="80"/>
  <c r="AA553" i="80"/>
  <c r="AF552" i="80"/>
  <c r="AE552" i="80"/>
  <c r="AD552" i="80"/>
  <c r="AC552" i="80"/>
  <c r="AA552" i="80"/>
  <c r="AF551" i="80"/>
  <c r="AE551" i="80"/>
  <c r="AD551" i="80"/>
  <c r="AC551" i="80"/>
  <c r="AA551" i="80"/>
  <c r="AF550" i="80"/>
  <c r="AE550" i="80"/>
  <c r="AD550" i="80"/>
  <c r="AC550" i="80"/>
  <c r="AA550" i="80"/>
  <c r="AF549" i="80"/>
  <c r="AE549" i="80"/>
  <c r="AD549" i="80"/>
  <c r="AC549" i="80"/>
  <c r="AA549" i="80"/>
  <c r="AF548" i="80"/>
  <c r="AE548" i="80"/>
  <c r="AD548" i="80"/>
  <c r="AC548" i="80"/>
  <c r="AA548" i="80"/>
  <c r="AF547" i="80"/>
  <c r="AE547" i="80"/>
  <c r="AD547" i="80"/>
  <c r="AC547" i="80"/>
  <c r="AA547" i="80"/>
  <c r="AF546" i="80"/>
  <c r="AE546" i="80"/>
  <c r="AD546" i="80"/>
  <c r="AC546" i="80"/>
  <c r="AA546" i="80"/>
  <c r="AF545" i="80"/>
  <c r="AE545" i="80"/>
  <c r="AD545" i="80"/>
  <c r="AC545" i="80"/>
  <c r="AA545" i="80"/>
  <c r="AF544" i="80"/>
  <c r="AE544" i="80"/>
  <c r="AD544" i="80"/>
  <c r="AC544" i="80"/>
  <c r="AA544" i="80"/>
  <c r="AF543" i="80"/>
  <c r="AE543" i="80"/>
  <c r="AD543" i="80"/>
  <c r="AC543" i="80"/>
  <c r="AA543" i="80"/>
  <c r="AF542" i="80"/>
  <c r="AE542" i="80"/>
  <c r="AD542" i="80"/>
  <c r="AC542" i="80"/>
  <c r="AA542" i="80"/>
  <c r="AF541" i="80"/>
  <c r="AE541" i="80"/>
  <c r="AD541" i="80"/>
  <c r="AC541" i="80"/>
  <c r="AA541" i="80"/>
  <c r="AF540" i="80"/>
  <c r="AE540" i="80"/>
  <c r="AD540" i="80"/>
  <c r="AC540" i="80"/>
  <c r="AA540" i="80"/>
  <c r="AF539" i="80"/>
  <c r="AE539" i="80"/>
  <c r="AD539" i="80"/>
  <c r="AC539" i="80"/>
  <c r="AA539" i="80"/>
  <c r="AF538" i="80"/>
  <c r="AE538" i="80"/>
  <c r="AD538" i="80"/>
  <c r="AC538" i="80"/>
  <c r="AA538" i="80"/>
  <c r="AF537" i="80"/>
  <c r="AE537" i="80"/>
  <c r="AD537" i="80"/>
  <c r="AC537" i="80"/>
  <c r="AA537" i="80"/>
  <c r="AF536" i="80"/>
  <c r="AE536" i="80"/>
  <c r="AD536" i="80"/>
  <c r="AC536" i="80"/>
  <c r="AA536" i="80"/>
  <c r="AF535" i="80"/>
  <c r="AE535" i="80"/>
  <c r="AD535" i="80"/>
  <c r="AC535" i="80"/>
  <c r="AA535" i="80"/>
  <c r="AF534" i="80"/>
  <c r="AE534" i="80"/>
  <c r="AD534" i="80"/>
  <c r="AC534" i="80"/>
  <c r="AA534" i="80"/>
  <c r="AF533" i="80"/>
  <c r="AE533" i="80"/>
  <c r="AD533" i="80"/>
  <c r="AC533" i="80"/>
  <c r="AA533" i="80"/>
  <c r="AF532" i="80"/>
  <c r="AE532" i="80"/>
  <c r="AD532" i="80"/>
  <c r="AC532" i="80"/>
  <c r="AA532" i="80"/>
  <c r="AF531" i="80"/>
  <c r="AE531" i="80"/>
  <c r="AD531" i="80"/>
  <c r="AC531" i="80"/>
  <c r="AA531" i="80"/>
  <c r="AF530" i="80"/>
  <c r="AE530" i="80"/>
  <c r="AD530" i="80"/>
  <c r="AC530" i="80"/>
  <c r="AA530" i="80"/>
  <c r="AF529" i="80"/>
  <c r="AE529" i="80"/>
  <c r="AD529" i="80"/>
  <c r="AC529" i="80"/>
  <c r="AA529" i="80"/>
  <c r="AF528" i="80"/>
  <c r="AE528" i="80"/>
  <c r="AD528" i="80"/>
  <c r="AC528" i="80"/>
  <c r="AA528" i="80"/>
  <c r="AF527" i="80"/>
  <c r="AE527" i="80"/>
  <c r="AD527" i="80"/>
  <c r="AC527" i="80"/>
  <c r="AA527" i="80"/>
  <c r="AF526" i="80"/>
  <c r="AE526" i="80"/>
  <c r="AD526" i="80"/>
  <c r="AC526" i="80"/>
  <c r="AA526" i="80"/>
  <c r="AF525" i="80"/>
  <c r="AE525" i="80"/>
  <c r="AD525" i="80"/>
  <c r="AC525" i="80"/>
  <c r="AA525" i="80"/>
  <c r="AF524" i="80"/>
  <c r="AE524" i="80"/>
  <c r="AD524" i="80"/>
  <c r="AC524" i="80"/>
  <c r="AA524" i="80"/>
  <c r="AF523" i="80"/>
  <c r="AE523" i="80"/>
  <c r="AD523" i="80"/>
  <c r="AC523" i="80"/>
  <c r="AA523" i="80"/>
  <c r="AF522" i="80"/>
  <c r="AE522" i="80"/>
  <c r="AD522" i="80"/>
  <c r="AC522" i="80"/>
  <c r="AA522" i="80"/>
  <c r="AF521" i="80"/>
  <c r="AE521" i="80"/>
  <c r="AD521" i="80"/>
  <c r="AC521" i="80"/>
  <c r="AA521" i="80"/>
  <c r="AF520" i="80"/>
  <c r="AE520" i="80"/>
  <c r="AD520" i="80"/>
  <c r="AC520" i="80"/>
  <c r="AA520" i="80"/>
  <c r="AF519" i="80"/>
  <c r="AE519" i="80"/>
  <c r="AD519" i="80"/>
  <c r="AC519" i="80"/>
  <c r="AA519" i="80"/>
  <c r="AF518" i="80"/>
  <c r="AE518" i="80"/>
  <c r="AD518" i="80"/>
  <c r="AC518" i="80"/>
  <c r="AA518" i="80"/>
  <c r="AF517" i="80"/>
  <c r="AE517" i="80"/>
  <c r="AD517" i="80"/>
  <c r="AC517" i="80"/>
  <c r="AA517" i="80"/>
  <c r="AF516" i="80"/>
  <c r="AE516" i="80"/>
  <c r="AD516" i="80"/>
  <c r="AC516" i="80"/>
  <c r="AA516" i="80"/>
  <c r="AF515" i="80"/>
  <c r="AE515" i="80"/>
  <c r="AD515" i="80"/>
  <c r="AC515" i="80"/>
  <c r="AA515" i="80"/>
  <c r="AF514" i="80"/>
  <c r="AE514" i="80"/>
  <c r="AD514" i="80"/>
  <c r="AC514" i="80"/>
  <c r="AA514" i="80"/>
  <c r="AF513" i="80"/>
  <c r="AE513" i="80"/>
  <c r="AD513" i="80"/>
  <c r="AC513" i="80"/>
  <c r="AA513" i="80"/>
  <c r="AF512" i="80"/>
  <c r="AE512" i="80"/>
  <c r="AD512" i="80"/>
  <c r="AC512" i="80"/>
  <c r="AA512" i="80"/>
  <c r="AF511" i="80"/>
  <c r="AE511" i="80"/>
  <c r="AD511" i="80"/>
  <c r="AC511" i="80"/>
  <c r="AA511" i="80"/>
  <c r="AF510" i="80"/>
  <c r="AE510" i="80"/>
  <c r="AD510" i="80"/>
  <c r="AC510" i="80"/>
  <c r="AA510" i="80"/>
  <c r="AF509" i="80"/>
  <c r="AE509" i="80"/>
  <c r="AD509" i="80"/>
  <c r="AC509" i="80"/>
  <c r="AA509" i="80"/>
  <c r="AF508" i="80"/>
  <c r="AE508" i="80"/>
  <c r="AD508" i="80"/>
  <c r="AC508" i="80"/>
  <c r="AA508" i="80"/>
  <c r="AF507" i="80"/>
  <c r="AE507" i="80"/>
  <c r="AD507" i="80"/>
  <c r="AC507" i="80"/>
  <c r="AA507" i="80"/>
  <c r="AF506" i="80"/>
  <c r="AE506" i="80"/>
  <c r="AD506" i="80"/>
  <c r="AC506" i="80"/>
  <c r="AA506" i="80"/>
  <c r="AF505" i="80"/>
  <c r="AE505" i="80"/>
  <c r="AD505" i="80"/>
  <c r="AC505" i="80"/>
  <c r="AA505" i="80"/>
  <c r="AF504" i="80"/>
  <c r="AE504" i="80"/>
  <c r="AD504" i="80"/>
  <c r="AC504" i="80"/>
  <c r="AA504" i="80"/>
  <c r="AF503" i="80"/>
  <c r="AE503" i="80"/>
  <c r="AD503" i="80"/>
  <c r="AC503" i="80"/>
  <c r="AA503" i="80"/>
  <c r="AF502" i="80"/>
  <c r="AE502" i="80"/>
  <c r="AD502" i="80"/>
  <c r="AC502" i="80"/>
  <c r="AA502" i="80"/>
  <c r="AF501" i="80"/>
  <c r="AE501" i="80"/>
  <c r="AD501" i="80"/>
  <c r="AC501" i="80"/>
  <c r="AA501" i="80"/>
  <c r="AF500" i="80"/>
  <c r="AE500" i="80"/>
  <c r="AD500" i="80"/>
  <c r="AC500" i="80"/>
  <c r="AA500" i="80"/>
  <c r="AF499" i="80"/>
  <c r="AE499" i="80"/>
  <c r="AD499" i="80"/>
  <c r="AC499" i="80"/>
  <c r="AA499" i="80"/>
  <c r="AF498" i="80"/>
  <c r="AE498" i="80"/>
  <c r="AD498" i="80"/>
  <c r="AC498" i="80"/>
  <c r="AA498" i="80"/>
  <c r="AF497" i="80"/>
  <c r="AE497" i="80"/>
  <c r="AD497" i="80"/>
  <c r="AC497" i="80"/>
  <c r="AA497" i="80"/>
  <c r="AF496" i="80"/>
  <c r="AE496" i="80"/>
  <c r="AD496" i="80"/>
  <c r="AC496" i="80"/>
  <c r="AA496" i="80"/>
  <c r="AF495" i="80"/>
  <c r="AE495" i="80"/>
  <c r="AD495" i="80"/>
  <c r="AC495" i="80"/>
  <c r="AA495" i="80"/>
  <c r="AF494" i="80"/>
  <c r="AE494" i="80"/>
  <c r="AD494" i="80"/>
  <c r="AC494" i="80"/>
  <c r="AA494" i="80"/>
  <c r="AF493" i="80"/>
  <c r="AE493" i="80"/>
  <c r="AD493" i="80"/>
  <c r="AC493" i="80"/>
  <c r="AA493" i="80"/>
  <c r="AF492" i="80"/>
  <c r="AE492" i="80"/>
  <c r="AD492" i="80"/>
  <c r="AC492" i="80"/>
  <c r="AA492" i="80"/>
  <c r="AF491" i="80"/>
  <c r="AE491" i="80"/>
  <c r="AD491" i="80"/>
  <c r="AC491" i="80"/>
  <c r="AA491" i="80"/>
  <c r="AF490" i="80"/>
  <c r="AE490" i="80"/>
  <c r="AD490" i="80"/>
  <c r="AC490" i="80"/>
  <c r="AA490" i="80"/>
  <c r="AF489" i="80"/>
  <c r="AE489" i="80"/>
  <c r="AD489" i="80"/>
  <c r="AC489" i="80"/>
  <c r="AA489" i="80"/>
  <c r="AF488" i="80"/>
  <c r="AE488" i="80"/>
  <c r="AD488" i="80"/>
  <c r="AC488" i="80"/>
  <c r="AA488" i="80"/>
  <c r="AF487" i="80"/>
  <c r="AE487" i="80"/>
  <c r="AD487" i="80"/>
  <c r="AC487" i="80"/>
  <c r="AA487" i="80"/>
  <c r="AF486" i="80"/>
  <c r="AE486" i="80"/>
  <c r="AD486" i="80"/>
  <c r="AC486" i="80"/>
  <c r="AA486" i="80"/>
  <c r="AF485" i="80"/>
  <c r="AE485" i="80"/>
  <c r="AD485" i="80"/>
  <c r="AC485" i="80"/>
  <c r="AA485" i="80"/>
  <c r="AF484" i="80"/>
  <c r="AE484" i="80"/>
  <c r="AD484" i="80"/>
  <c r="AC484" i="80"/>
  <c r="AA484" i="80"/>
  <c r="AF483" i="80"/>
  <c r="AE483" i="80"/>
  <c r="AD483" i="80"/>
  <c r="AC483" i="80"/>
  <c r="AA483" i="80"/>
  <c r="AF482" i="80"/>
  <c r="AE482" i="80"/>
  <c r="AD482" i="80"/>
  <c r="AC482" i="80"/>
  <c r="AA482" i="80"/>
  <c r="AF481" i="80"/>
  <c r="AE481" i="80"/>
  <c r="AD481" i="80"/>
  <c r="AC481" i="80"/>
  <c r="AA481" i="80"/>
  <c r="AF480" i="80"/>
  <c r="AE480" i="80"/>
  <c r="AD480" i="80"/>
  <c r="AC480" i="80"/>
  <c r="AA480" i="80"/>
  <c r="AF479" i="80"/>
  <c r="AE479" i="80"/>
  <c r="AD479" i="80"/>
  <c r="AC479" i="80"/>
  <c r="AA479" i="80"/>
  <c r="AF478" i="80"/>
  <c r="AE478" i="80"/>
  <c r="AD478" i="80"/>
  <c r="AC478" i="80"/>
  <c r="AA478" i="80"/>
  <c r="AF477" i="80"/>
  <c r="AE477" i="80"/>
  <c r="AD477" i="80"/>
  <c r="AC477" i="80"/>
  <c r="AA477" i="80"/>
  <c r="AF476" i="80"/>
  <c r="AE476" i="80"/>
  <c r="AD476" i="80"/>
  <c r="AC476" i="80"/>
  <c r="AA476" i="80"/>
  <c r="AF475" i="80"/>
  <c r="AE475" i="80"/>
  <c r="AD475" i="80"/>
  <c r="AC475" i="80"/>
  <c r="AA475" i="80"/>
  <c r="AF474" i="80"/>
  <c r="AE474" i="80"/>
  <c r="AD474" i="80"/>
  <c r="AC474" i="80"/>
  <c r="AA474" i="80"/>
  <c r="AF473" i="80"/>
  <c r="AE473" i="80"/>
  <c r="AD473" i="80"/>
  <c r="AC473" i="80"/>
  <c r="AA473" i="80"/>
  <c r="AF472" i="80"/>
  <c r="AE472" i="80"/>
  <c r="AD472" i="80"/>
  <c r="AC472" i="80"/>
  <c r="AA472" i="80"/>
  <c r="AF471" i="80"/>
  <c r="AE471" i="80"/>
  <c r="AD471" i="80"/>
  <c r="AC471" i="80"/>
  <c r="AA471" i="80"/>
  <c r="AF470" i="80"/>
  <c r="AE470" i="80"/>
  <c r="AD470" i="80"/>
  <c r="AC470" i="80"/>
  <c r="AA470" i="80"/>
  <c r="AF469" i="80"/>
  <c r="AE469" i="80"/>
  <c r="AD469" i="80"/>
  <c r="AC469" i="80"/>
  <c r="AA469" i="80"/>
  <c r="AF468" i="80"/>
  <c r="AE468" i="80"/>
  <c r="AD468" i="80"/>
  <c r="AC468" i="80"/>
  <c r="AA468" i="80"/>
  <c r="AF467" i="80"/>
  <c r="AE467" i="80"/>
  <c r="AD467" i="80"/>
  <c r="AC467" i="80"/>
  <c r="AA467" i="80"/>
  <c r="AF466" i="80"/>
  <c r="AE466" i="80"/>
  <c r="AD466" i="80"/>
  <c r="AC466" i="80"/>
  <c r="AA466" i="80"/>
  <c r="AF465" i="80"/>
  <c r="AE465" i="80"/>
  <c r="AD465" i="80"/>
  <c r="AC465" i="80"/>
  <c r="AA465" i="80"/>
  <c r="AF464" i="80"/>
  <c r="AE464" i="80"/>
  <c r="AD464" i="80"/>
  <c r="AC464" i="80"/>
  <c r="AA464" i="80"/>
  <c r="AF463" i="80"/>
  <c r="AE463" i="80"/>
  <c r="AD463" i="80"/>
  <c r="AC463" i="80"/>
  <c r="AA463" i="80"/>
  <c r="AF462" i="80"/>
  <c r="AE462" i="80"/>
  <c r="AD462" i="80"/>
  <c r="AC462" i="80"/>
  <c r="AA462" i="80"/>
  <c r="AF461" i="80"/>
  <c r="AE461" i="80"/>
  <c r="AD461" i="80"/>
  <c r="AC461" i="80"/>
  <c r="AA461" i="80"/>
  <c r="AF460" i="80"/>
  <c r="AE460" i="80"/>
  <c r="AD460" i="80"/>
  <c r="AC460" i="80"/>
  <c r="AA460" i="80"/>
  <c r="AF459" i="80"/>
  <c r="AE459" i="80"/>
  <c r="AD459" i="80"/>
  <c r="AC459" i="80"/>
  <c r="AA459" i="80"/>
  <c r="AF458" i="80"/>
  <c r="AE458" i="80"/>
  <c r="AD458" i="80"/>
  <c r="AC458" i="80"/>
  <c r="AA458" i="80"/>
  <c r="AF457" i="80"/>
  <c r="AE457" i="80"/>
  <c r="AD457" i="80"/>
  <c r="AC457" i="80"/>
  <c r="AA457" i="80"/>
  <c r="AF456" i="80"/>
  <c r="AE456" i="80"/>
  <c r="AD456" i="80"/>
  <c r="AC456" i="80"/>
  <c r="AA456" i="80"/>
  <c r="AF455" i="80"/>
  <c r="AE455" i="80"/>
  <c r="AD455" i="80"/>
  <c r="AC455" i="80"/>
  <c r="AA455" i="80"/>
  <c r="AF454" i="80"/>
  <c r="AE454" i="80"/>
  <c r="AD454" i="80"/>
  <c r="AC454" i="80"/>
  <c r="AA454" i="80"/>
  <c r="AF453" i="80"/>
  <c r="AE453" i="80"/>
  <c r="AD453" i="80"/>
  <c r="AC453" i="80"/>
  <c r="AA453" i="80"/>
  <c r="AF452" i="80"/>
  <c r="AE452" i="80"/>
  <c r="AD452" i="80"/>
  <c r="AC452" i="80"/>
  <c r="AA452" i="80"/>
  <c r="AF451" i="80"/>
  <c r="AE451" i="80"/>
  <c r="AD451" i="80"/>
  <c r="AC451" i="80"/>
  <c r="AA451" i="80"/>
  <c r="AF450" i="80"/>
  <c r="AE450" i="80"/>
  <c r="AD450" i="80"/>
  <c r="AC450" i="80"/>
  <c r="AA450" i="80"/>
  <c r="AF449" i="80"/>
  <c r="AE449" i="80"/>
  <c r="AD449" i="80"/>
  <c r="AC449" i="80"/>
  <c r="AA449" i="80"/>
  <c r="AF448" i="80"/>
  <c r="AE448" i="80"/>
  <c r="AD448" i="80"/>
  <c r="AC448" i="80"/>
  <c r="AA448" i="80"/>
  <c r="AF447" i="80"/>
  <c r="AE447" i="80"/>
  <c r="AD447" i="80"/>
  <c r="AC447" i="80"/>
  <c r="AA447" i="80"/>
  <c r="AF446" i="80"/>
  <c r="AE446" i="80"/>
  <c r="AD446" i="80"/>
  <c r="AC446" i="80"/>
  <c r="AA446" i="80"/>
  <c r="AF445" i="80"/>
  <c r="AE445" i="80"/>
  <c r="AD445" i="80"/>
  <c r="AC445" i="80"/>
  <c r="AA445" i="80"/>
  <c r="AF444" i="80"/>
  <c r="AE444" i="80"/>
  <c r="AD444" i="80"/>
  <c r="AC444" i="80"/>
  <c r="AA444" i="80"/>
  <c r="AF443" i="80"/>
  <c r="AE443" i="80"/>
  <c r="AD443" i="80"/>
  <c r="AC443" i="80"/>
  <c r="AA443" i="80"/>
  <c r="AF442" i="80"/>
  <c r="AE442" i="80"/>
  <c r="AD442" i="80"/>
  <c r="AC442" i="80"/>
  <c r="AA442" i="80"/>
  <c r="AF441" i="80"/>
  <c r="AE441" i="80"/>
  <c r="AD441" i="80"/>
  <c r="AC441" i="80"/>
  <c r="AA441" i="80"/>
  <c r="AF440" i="80"/>
  <c r="AE440" i="80"/>
  <c r="AD440" i="80"/>
  <c r="AC440" i="80"/>
  <c r="AA440" i="80"/>
  <c r="AF439" i="80"/>
  <c r="AE439" i="80"/>
  <c r="AD439" i="80"/>
  <c r="AC439" i="80"/>
  <c r="AA439" i="80"/>
  <c r="AF438" i="80"/>
  <c r="AE438" i="80"/>
  <c r="AD438" i="80"/>
  <c r="AC438" i="80"/>
  <c r="AA438" i="80"/>
  <c r="AF437" i="80"/>
  <c r="AE437" i="80"/>
  <c r="AD437" i="80"/>
  <c r="AC437" i="80"/>
  <c r="AA437" i="80"/>
  <c r="AF436" i="80"/>
  <c r="AE436" i="80"/>
  <c r="AD436" i="80"/>
  <c r="AC436" i="80"/>
  <c r="AA436" i="80"/>
  <c r="AF435" i="80"/>
  <c r="AE435" i="80"/>
  <c r="AD435" i="80"/>
  <c r="AC435" i="80"/>
  <c r="AA435" i="80"/>
  <c r="AF434" i="80"/>
  <c r="AE434" i="80"/>
  <c r="AD434" i="80"/>
  <c r="AC434" i="80"/>
  <c r="AA434" i="80"/>
  <c r="AF433" i="80"/>
  <c r="AE433" i="80"/>
  <c r="AD433" i="80"/>
  <c r="AC433" i="80"/>
  <c r="AA433" i="80"/>
  <c r="AF432" i="80"/>
  <c r="AE432" i="80"/>
  <c r="AD432" i="80"/>
  <c r="AC432" i="80"/>
  <c r="AA432" i="80"/>
  <c r="AF431" i="80"/>
  <c r="AE431" i="80"/>
  <c r="AD431" i="80"/>
  <c r="AC431" i="80"/>
  <c r="AA431" i="80"/>
  <c r="AF430" i="80"/>
  <c r="AE430" i="80"/>
  <c r="AD430" i="80"/>
  <c r="AC430" i="80"/>
  <c r="AA430" i="80"/>
  <c r="AF429" i="80"/>
  <c r="AE429" i="80"/>
  <c r="AD429" i="80"/>
  <c r="AC429" i="80"/>
  <c r="AA429" i="80"/>
  <c r="AF428" i="80"/>
  <c r="AE428" i="80"/>
  <c r="AD428" i="80"/>
  <c r="AC428" i="80"/>
  <c r="AA428" i="80"/>
  <c r="AF427" i="80"/>
  <c r="AE427" i="80"/>
  <c r="AD427" i="80"/>
  <c r="AC427" i="80"/>
  <c r="AA427" i="80"/>
  <c r="AF426" i="80"/>
  <c r="AE426" i="80"/>
  <c r="AD426" i="80"/>
  <c r="AC426" i="80"/>
  <c r="AA426" i="80"/>
  <c r="AF425" i="80"/>
  <c r="AE425" i="80"/>
  <c r="AD425" i="80"/>
  <c r="AC425" i="80"/>
  <c r="AA425" i="80"/>
  <c r="AF424" i="80"/>
  <c r="AE424" i="80"/>
  <c r="AD424" i="80"/>
  <c r="AC424" i="80"/>
  <c r="AA424" i="80"/>
  <c r="AF423" i="80"/>
  <c r="AE423" i="80"/>
  <c r="AD423" i="80"/>
  <c r="AC423" i="80"/>
  <c r="AA423" i="80"/>
  <c r="AF422" i="80"/>
  <c r="AE422" i="80"/>
  <c r="AD422" i="80"/>
  <c r="AC422" i="80"/>
  <c r="AA422" i="80"/>
  <c r="AF421" i="80"/>
  <c r="AE421" i="80"/>
  <c r="AD421" i="80"/>
  <c r="AC421" i="80"/>
  <c r="AA421" i="80"/>
  <c r="AF420" i="80"/>
  <c r="AE420" i="80"/>
  <c r="AD420" i="80"/>
  <c r="AC420" i="80"/>
  <c r="AA420" i="80"/>
  <c r="AF419" i="80"/>
  <c r="AE419" i="80"/>
  <c r="AD419" i="80"/>
  <c r="AC419" i="80"/>
  <c r="AA419" i="80"/>
  <c r="AF418" i="80"/>
  <c r="AE418" i="80"/>
  <c r="AD418" i="80"/>
  <c r="AC418" i="80"/>
  <c r="AA418" i="80"/>
  <c r="AF417" i="80"/>
  <c r="AE417" i="80"/>
  <c r="AD417" i="80"/>
  <c r="AC417" i="80"/>
  <c r="AA417" i="80"/>
  <c r="AF416" i="80"/>
  <c r="AE416" i="80"/>
  <c r="AD416" i="80"/>
  <c r="AC416" i="80"/>
  <c r="AA416" i="80"/>
  <c r="AF415" i="80"/>
  <c r="AE415" i="80"/>
  <c r="AD415" i="80"/>
  <c r="AC415" i="80"/>
  <c r="AA415" i="80"/>
  <c r="AF414" i="80"/>
  <c r="AE414" i="80"/>
  <c r="AD414" i="80"/>
  <c r="AC414" i="80"/>
  <c r="AA414" i="80"/>
  <c r="AF413" i="80"/>
  <c r="AE413" i="80"/>
  <c r="AD413" i="80"/>
  <c r="AC413" i="80"/>
  <c r="AA413" i="80"/>
  <c r="AF412" i="80"/>
  <c r="AE412" i="80"/>
  <c r="AD412" i="80"/>
  <c r="AC412" i="80"/>
  <c r="AA412" i="80"/>
  <c r="AF411" i="80"/>
  <c r="AE411" i="80"/>
  <c r="AD411" i="80"/>
  <c r="AC411" i="80"/>
  <c r="AA411" i="80"/>
  <c r="AF410" i="80"/>
  <c r="AE410" i="80"/>
  <c r="AD410" i="80"/>
  <c r="AC410" i="80"/>
  <c r="AA410" i="80"/>
  <c r="AF409" i="80"/>
  <c r="AE409" i="80"/>
  <c r="AD409" i="80"/>
  <c r="AC409" i="80"/>
  <c r="AA409" i="80"/>
  <c r="AF408" i="80"/>
  <c r="AE408" i="80"/>
  <c r="AD408" i="80"/>
  <c r="AC408" i="80"/>
  <c r="AA408" i="80"/>
  <c r="AF407" i="80"/>
  <c r="AE407" i="80"/>
  <c r="AD407" i="80"/>
  <c r="AC407" i="80"/>
  <c r="AA407" i="80"/>
  <c r="AF406" i="80"/>
  <c r="AE406" i="80"/>
  <c r="AD406" i="80"/>
  <c r="AC406" i="80"/>
  <c r="AA406" i="80"/>
  <c r="AF405" i="80"/>
  <c r="AE405" i="80"/>
  <c r="AD405" i="80"/>
  <c r="AC405" i="80"/>
  <c r="AA405" i="80"/>
  <c r="AF404" i="80"/>
  <c r="AE404" i="80"/>
  <c r="AD404" i="80"/>
  <c r="AC404" i="80"/>
  <c r="AA404" i="80"/>
  <c r="AF403" i="80"/>
  <c r="AE403" i="80"/>
  <c r="AD403" i="80"/>
  <c r="AC403" i="80"/>
  <c r="AA403" i="80"/>
  <c r="AF402" i="80"/>
  <c r="AE402" i="80"/>
  <c r="AD402" i="80"/>
  <c r="AC402" i="80"/>
  <c r="AA402" i="80"/>
  <c r="AF401" i="80"/>
  <c r="AE401" i="80"/>
  <c r="AD401" i="80"/>
  <c r="AC401" i="80"/>
  <c r="AA401" i="80"/>
  <c r="AF400" i="80"/>
  <c r="AE400" i="80"/>
  <c r="AD400" i="80"/>
  <c r="AC400" i="80"/>
  <c r="AA400" i="80"/>
  <c r="AF399" i="80"/>
  <c r="AE399" i="80"/>
  <c r="AD399" i="80"/>
  <c r="AC399" i="80"/>
  <c r="AA399" i="80"/>
  <c r="AF398" i="80"/>
  <c r="AE398" i="80"/>
  <c r="AD398" i="80"/>
  <c r="AC398" i="80"/>
  <c r="AA398" i="80"/>
  <c r="AF397" i="80"/>
  <c r="AE397" i="80"/>
  <c r="AD397" i="80"/>
  <c r="AC397" i="80"/>
  <c r="AA397" i="80"/>
  <c r="AF396" i="80"/>
  <c r="AE396" i="80"/>
  <c r="AD396" i="80"/>
  <c r="AC396" i="80"/>
  <c r="AA396" i="80"/>
  <c r="AF395" i="80"/>
  <c r="AE395" i="80"/>
  <c r="AD395" i="80"/>
  <c r="AC395" i="80"/>
  <c r="AA395" i="80"/>
  <c r="AF394" i="80"/>
  <c r="AE394" i="80"/>
  <c r="AD394" i="80"/>
  <c r="AC394" i="80"/>
  <c r="AA394" i="80"/>
  <c r="AF393" i="80"/>
  <c r="AE393" i="80"/>
  <c r="AD393" i="80"/>
  <c r="AC393" i="80"/>
  <c r="AA393" i="80"/>
  <c r="AF392" i="80"/>
  <c r="AE392" i="80"/>
  <c r="AD392" i="80"/>
  <c r="AC392" i="80"/>
  <c r="AA392" i="80"/>
  <c r="AF391" i="80"/>
  <c r="AE391" i="80"/>
  <c r="AD391" i="80"/>
  <c r="AC391" i="80"/>
  <c r="AA391" i="80"/>
  <c r="AF390" i="80"/>
  <c r="AE390" i="80"/>
  <c r="AD390" i="80"/>
  <c r="AC390" i="80"/>
  <c r="AA390" i="80"/>
  <c r="AF389" i="80"/>
  <c r="AE389" i="80"/>
  <c r="AD389" i="80"/>
  <c r="AC389" i="80"/>
  <c r="AA389" i="80"/>
  <c r="AF388" i="80"/>
  <c r="AE388" i="80"/>
  <c r="AD388" i="80"/>
  <c r="AC388" i="80"/>
  <c r="AA388" i="80"/>
  <c r="AF387" i="80"/>
  <c r="AE387" i="80"/>
  <c r="AD387" i="80"/>
  <c r="AC387" i="80"/>
  <c r="AA387" i="80"/>
  <c r="AF386" i="80"/>
  <c r="AE386" i="80"/>
  <c r="AD386" i="80"/>
  <c r="AC386" i="80"/>
  <c r="AA386" i="80"/>
  <c r="AF385" i="80"/>
  <c r="AE385" i="80"/>
  <c r="AD385" i="80"/>
  <c r="AC385" i="80"/>
  <c r="AA385" i="80"/>
  <c r="AF384" i="80"/>
  <c r="AE384" i="80"/>
  <c r="AD384" i="80"/>
  <c r="AC384" i="80"/>
  <c r="AA384" i="80"/>
  <c r="AF383" i="80"/>
  <c r="AE383" i="80"/>
  <c r="AD383" i="80"/>
  <c r="AC383" i="80"/>
  <c r="AA383" i="80"/>
  <c r="AF382" i="80"/>
  <c r="AE382" i="80"/>
  <c r="AD382" i="80"/>
  <c r="AC382" i="80"/>
  <c r="AA382" i="80"/>
  <c r="AF381" i="80"/>
  <c r="AE381" i="80"/>
  <c r="AD381" i="80"/>
  <c r="AC381" i="80"/>
  <c r="AA381" i="80"/>
  <c r="AF380" i="80"/>
  <c r="AE380" i="80"/>
  <c r="AD380" i="80"/>
  <c r="AC380" i="80"/>
  <c r="AA380" i="80"/>
  <c r="AF379" i="80"/>
  <c r="AE379" i="80"/>
  <c r="AD379" i="80"/>
  <c r="AC379" i="80"/>
  <c r="AA379" i="80"/>
  <c r="AF378" i="80"/>
  <c r="AE378" i="80"/>
  <c r="AD378" i="80"/>
  <c r="AC378" i="80"/>
  <c r="AA378" i="80"/>
  <c r="AF377" i="80"/>
  <c r="AE377" i="80"/>
  <c r="AD377" i="80"/>
  <c r="AC377" i="80"/>
  <c r="AA377" i="80"/>
  <c r="AF376" i="80"/>
  <c r="AE376" i="80"/>
  <c r="AD376" i="80"/>
  <c r="AC376" i="80"/>
  <c r="AA376" i="80"/>
  <c r="AF375" i="80"/>
  <c r="AE375" i="80"/>
  <c r="AD375" i="80"/>
  <c r="AC375" i="80"/>
  <c r="AA375" i="80"/>
  <c r="AF374" i="80"/>
  <c r="AE374" i="80"/>
  <c r="AD374" i="80"/>
  <c r="AC374" i="80"/>
  <c r="AA374" i="80"/>
  <c r="AF373" i="80"/>
  <c r="AE373" i="80"/>
  <c r="AD373" i="80"/>
  <c r="AC373" i="80"/>
  <c r="AA373" i="80"/>
  <c r="AF372" i="80"/>
  <c r="AE372" i="80"/>
  <c r="AD372" i="80"/>
  <c r="AC372" i="80"/>
  <c r="AA372" i="80"/>
  <c r="AF371" i="80"/>
  <c r="AE371" i="80"/>
  <c r="AD371" i="80"/>
  <c r="AC371" i="80"/>
  <c r="AA371" i="80"/>
  <c r="AF370" i="80"/>
  <c r="AE370" i="80"/>
  <c r="AD370" i="80"/>
  <c r="AC370" i="80"/>
  <c r="AA370" i="80"/>
  <c r="AF369" i="80"/>
  <c r="AE369" i="80"/>
  <c r="AD369" i="80"/>
  <c r="AC369" i="80"/>
  <c r="AA369" i="80"/>
  <c r="AF368" i="80"/>
  <c r="AE368" i="80"/>
  <c r="AD368" i="80"/>
  <c r="AC368" i="80"/>
  <c r="AA368" i="80"/>
  <c r="AF367" i="80"/>
  <c r="AE367" i="80"/>
  <c r="AD367" i="80"/>
  <c r="AC367" i="80"/>
  <c r="AA367" i="80"/>
  <c r="AF366" i="80"/>
  <c r="AE366" i="80"/>
  <c r="AD366" i="80"/>
  <c r="AC366" i="80"/>
  <c r="AA366" i="80"/>
  <c r="AF365" i="80"/>
  <c r="AE365" i="80"/>
  <c r="AD365" i="80"/>
  <c r="AC365" i="80"/>
  <c r="AA365" i="80"/>
  <c r="AF364" i="80"/>
  <c r="AE364" i="80"/>
  <c r="AD364" i="80"/>
  <c r="AC364" i="80"/>
  <c r="AA364" i="80"/>
  <c r="AF363" i="80"/>
  <c r="AE363" i="80"/>
  <c r="AD363" i="80"/>
  <c r="AC363" i="80"/>
  <c r="AA363" i="80"/>
  <c r="AF362" i="80"/>
  <c r="AE362" i="80"/>
  <c r="AD362" i="80"/>
  <c r="AC362" i="80"/>
  <c r="AA362" i="80"/>
  <c r="AF361" i="80"/>
  <c r="AE361" i="80"/>
  <c r="AD361" i="80"/>
  <c r="AC361" i="80"/>
  <c r="AA361" i="80"/>
  <c r="AF360" i="80"/>
  <c r="AE360" i="80"/>
  <c r="AD360" i="80"/>
  <c r="AC360" i="80"/>
  <c r="AA360" i="80"/>
  <c r="AF359" i="80"/>
  <c r="AE359" i="80"/>
  <c r="AD359" i="80"/>
  <c r="AC359" i="80"/>
  <c r="AA359" i="80"/>
  <c r="AF358" i="80"/>
  <c r="AE358" i="80"/>
  <c r="AD358" i="80"/>
  <c r="AC358" i="80"/>
  <c r="AA358" i="80"/>
  <c r="AF357" i="80"/>
  <c r="AE357" i="80"/>
  <c r="AD357" i="80"/>
  <c r="AC357" i="80"/>
  <c r="AA357" i="80"/>
  <c r="AF356" i="80"/>
  <c r="AE356" i="80"/>
  <c r="AD356" i="80"/>
  <c r="AC356" i="80"/>
  <c r="AA356" i="80"/>
  <c r="AF355" i="80"/>
  <c r="AE355" i="80"/>
  <c r="AD355" i="80"/>
  <c r="AC355" i="80"/>
  <c r="AA355" i="80"/>
  <c r="AF354" i="80"/>
  <c r="AE354" i="80"/>
  <c r="AD354" i="80"/>
  <c r="AC354" i="80"/>
  <c r="AA354" i="80"/>
  <c r="AF353" i="80"/>
  <c r="AE353" i="80"/>
  <c r="AD353" i="80"/>
  <c r="AC353" i="80"/>
  <c r="AA353" i="80"/>
  <c r="AF352" i="80"/>
  <c r="AE352" i="80"/>
  <c r="AD352" i="80"/>
  <c r="AC352" i="80"/>
  <c r="AA352" i="80"/>
  <c r="AF351" i="80"/>
  <c r="AE351" i="80"/>
  <c r="AD351" i="80"/>
  <c r="AC351" i="80"/>
  <c r="AA351" i="80"/>
  <c r="AF350" i="80"/>
  <c r="AE350" i="80"/>
  <c r="AD350" i="80"/>
  <c r="AC350" i="80"/>
  <c r="AA350" i="80"/>
  <c r="AF349" i="80"/>
  <c r="AE349" i="80"/>
  <c r="AD349" i="80"/>
  <c r="AC349" i="80"/>
  <c r="AA349" i="80"/>
  <c r="AF348" i="80"/>
  <c r="AE348" i="80"/>
  <c r="AD348" i="80"/>
  <c r="AC348" i="80"/>
  <c r="AA348" i="80"/>
  <c r="AF347" i="80"/>
  <c r="AE347" i="80"/>
  <c r="AD347" i="80"/>
  <c r="AC347" i="80"/>
  <c r="AA347" i="80"/>
  <c r="AF346" i="80"/>
  <c r="AE346" i="80"/>
  <c r="AD346" i="80"/>
  <c r="AC346" i="80"/>
  <c r="AA346" i="80"/>
  <c r="AF345" i="80"/>
  <c r="AE345" i="80"/>
  <c r="AD345" i="80"/>
  <c r="AC345" i="80"/>
  <c r="AA345" i="80"/>
  <c r="AF344" i="80"/>
  <c r="AE344" i="80"/>
  <c r="AD344" i="80"/>
  <c r="AC344" i="80"/>
  <c r="AA344" i="80"/>
  <c r="AF343" i="80"/>
  <c r="AE343" i="80"/>
  <c r="AD343" i="80"/>
  <c r="AC343" i="80"/>
  <c r="AA343" i="80"/>
  <c r="AF342" i="80"/>
  <c r="AE342" i="80"/>
  <c r="AD342" i="80"/>
  <c r="AC342" i="80"/>
  <c r="AA342" i="80"/>
  <c r="AF341" i="80"/>
  <c r="AE341" i="80"/>
  <c r="AD341" i="80"/>
  <c r="AC341" i="80"/>
  <c r="AA341" i="80"/>
  <c r="AF340" i="80"/>
  <c r="AE340" i="80"/>
  <c r="AD340" i="80"/>
  <c r="AC340" i="80"/>
  <c r="AA340" i="80"/>
  <c r="AF339" i="80"/>
  <c r="AE339" i="80"/>
  <c r="AD339" i="80"/>
  <c r="AC339" i="80"/>
  <c r="AA339" i="80"/>
  <c r="AF338" i="80"/>
  <c r="AE338" i="80"/>
  <c r="AD338" i="80"/>
  <c r="AC338" i="80"/>
  <c r="AA338" i="80"/>
  <c r="AF337" i="80"/>
  <c r="AE337" i="80"/>
  <c r="AD337" i="80"/>
  <c r="AC337" i="80"/>
  <c r="AA337" i="80"/>
  <c r="AF336" i="80"/>
  <c r="AE336" i="80"/>
  <c r="AD336" i="80"/>
  <c r="AC336" i="80"/>
  <c r="AA336" i="80"/>
  <c r="AF335" i="80"/>
  <c r="AE335" i="80"/>
  <c r="AD335" i="80"/>
  <c r="AC335" i="80"/>
  <c r="AA335" i="80"/>
  <c r="AF334" i="80"/>
  <c r="AE334" i="80"/>
  <c r="AD334" i="80"/>
  <c r="AC334" i="80"/>
  <c r="AA334" i="80"/>
  <c r="AF333" i="80"/>
  <c r="AE333" i="80"/>
  <c r="AD333" i="80"/>
  <c r="AC333" i="80"/>
  <c r="AA333" i="80"/>
  <c r="AF332" i="80"/>
  <c r="AE332" i="80"/>
  <c r="AD332" i="80"/>
  <c r="AC332" i="80"/>
  <c r="AA332" i="80"/>
  <c r="AF331" i="80"/>
  <c r="AE331" i="80"/>
  <c r="AD331" i="80"/>
  <c r="AC331" i="80"/>
  <c r="AA331" i="80"/>
  <c r="AF330" i="80"/>
  <c r="AE330" i="80"/>
  <c r="AD330" i="80"/>
  <c r="AC330" i="80"/>
  <c r="AA330" i="80"/>
  <c r="AF329" i="80"/>
  <c r="AE329" i="80"/>
  <c r="AD329" i="80"/>
  <c r="AC329" i="80"/>
  <c r="AA329" i="80"/>
  <c r="AF328" i="80"/>
  <c r="AE328" i="80"/>
  <c r="AD328" i="80"/>
  <c r="AC328" i="80"/>
  <c r="AA328" i="80"/>
  <c r="AF327" i="80"/>
  <c r="AE327" i="80"/>
  <c r="AD327" i="80"/>
  <c r="AC327" i="80"/>
  <c r="AA327" i="80"/>
  <c r="AF326" i="80"/>
  <c r="AE326" i="80"/>
  <c r="AD326" i="80"/>
  <c r="AC326" i="80"/>
  <c r="AA326" i="80"/>
  <c r="AF325" i="80"/>
  <c r="AE325" i="80"/>
  <c r="AD325" i="80"/>
  <c r="AC325" i="80"/>
  <c r="AA325" i="80"/>
  <c r="AF324" i="80"/>
  <c r="AE324" i="80"/>
  <c r="AD324" i="80"/>
  <c r="AC324" i="80"/>
  <c r="AA324" i="80"/>
  <c r="AF323" i="80"/>
  <c r="AE323" i="80"/>
  <c r="AD323" i="80"/>
  <c r="AC323" i="80"/>
  <c r="AA323" i="80"/>
  <c r="AF322" i="80"/>
  <c r="AE322" i="80"/>
  <c r="AD322" i="80"/>
  <c r="AC322" i="80"/>
  <c r="AA322" i="80"/>
  <c r="AF321" i="80"/>
  <c r="AE321" i="80"/>
  <c r="AD321" i="80"/>
  <c r="AC321" i="80"/>
  <c r="AA321" i="80"/>
  <c r="AF320" i="80"/>
  <c r="AE320" i="80"/>
  <c r="AD320" i="80"/>
  <c r="AC320" i="80"/>
  <c r="AA320" i="80"/>
  <c r="AF319" i="80"/>
  <c r="AE319" i="80"/>
  <c r="AD319" i="80"/>
  <c r="AC319" i="80"/>
  <c r="AA319" i="80"/>
  <c r="AF318" i="80"/>
  <c r="AE318" i="80"/>
  <c r="AD318" i="80"/>
  <c r="AC318" i="80"/>
  <c r="AA318" i="80"/>
  <c r="AF317" i="80"/>
  <c r="AE317" i="80"/>
  <c r="AD317" i="80"/>
  <c r="AC317" i="80"/>
  <c r="AA317" i="80"/>
  <c r="AF316" i="80"/>
  <c r="AE316" i="80"/>
  <c r="AD316" i="80"/>
  <c r="AC316" i="80"/>
  <c r="AA316" i="80"/>
  <c r="AF315" i="80"/>
  <c r="AE315" i="80"/>
  <c r="AD315" i="80"/>
  <c r="AC315" i="80"/>
  <c r="AA315" i="80"/>
  <c r="AF314" i="80"/>
  <c r="AE314" i="80"/>
  <c r="AD314" i="80"/>
  <c r="AC314" i="80"/>
  <c r="AA314" i="80"/>
  <c r="AF313" i="80"/>
  <c r="AE313" i="80"/>
  <c r="AD313" i="80"/>
  <c r="AC313" i="80"/>
  <c r="AA313" i="80"/>
  <c r="AF312" i="80"/>
  <c r="AE312" i="80"/>
  <c r="AD312" i="80"/>
  <c r="AC312" i="80"/>
  <c r="AA312" i="80"/>
  <c r="AF311" i="80"/>
  <c r="AE311" i="80"/>
  <c r="AD311" i="80"/>
  <c r="AC311" i="80"/>
  <c r="AA311" i="80"/>
  <c r="AF310" i="80"/>
  <c r="AE310" i="80"/>
  <c r="AD310" i="80"/>
  <c r="AC310" i="80"/>
  <c r="AA310" i="80"/>
  <c r="AF309" i="80"/>
  <c r="AE309" i="80"/>
  <c r="AD309" i="80"/>
  <c r="AC309" i="80"/>
  <c r="AA309" i="80"/>
  <c r="AF308" i="80"/>
  <c r="AE308" i="80"/>
  <c r="AD308" i="80"/>
  <c r="AC308" i="80"/>
  <c r="AA308" i="80"/>
  <c r="AF307" i="80"/>
  <c r="AE307" i="80"/>
  <c r="AD307" i="80"/>
  <c r="AC307" i="80"/>
  <c r="AA307" i="80"/>
  <c r="AF306" i="80"/>
  <c r="AE306" i="80"/>
  <c r="AD306" i="80"/>
  <c r="AC306" i="80"/>
  <c r="AA306" i="80"/>
  <c r="AF305" i="80"/>
  <c r="AE305" i="80"/>
  <c r="AD305" i="80"/>
  <c r="AC305" i="80"/>
  <c r="AA305" i="80"/>
  <c r="AF304" i="80"/>
  <c r="AE304" i="80"/>
  <c r="AD304" i="80"/>
  <c r="AC304" i="80"/>
  <c r="AA304" i="80"/>
  <c r="AF303" i="80"/>
  <c r="AE303" i="80"/>
  <c r="AD303" i="80"/>
  <c r="AC303" i="80"/>
  <c r="AA303" i="80"/>
  <c r="AF302" i="80"/>
  <c r="AE302" i="80"/>
  <c r="AD302" i="80"/>
  <c r="AC302" i="80"/>
  <c r="AA302" i="80"/>
  <c r="AF301" i="80"/>
  <c r="AE301" i="80"/>
  <c r="AD301" i="80"/>
  <c r="AC301" i="80"/>
  <c r="AA301" i="80"/>
  <c r="AF300" i="80"/>
  <c r="AE300" i="80"/>
  <c r="AD300" i="80"/>
  <c r="AC300" i="80"/>
  <c r="AA300" i="80"/>
  <c r="AF299" i="80"/>
  <c r="AE299" i="80"/>
  <c r="AD299" i="80"/>
  <c r="AC299" i="80"/>
  <c r="AA299" i="80"/>
  <c r="AF298" i="80"/>
  <c r="AE298" i="80"/>
  <c r="AD298" i="80"/>
  <c r="AC298" i="80"/>
  <c r="AA298" i="80"/>
  <c r="AF297" i="80"/>
  <c r="AE297" i="80"/>
  <c r="AD297" i="80"/>
  <c r="AC297" i="80"/>
  <c r="AA297" i="80"/>
  <c r="AF296" i="80"/>
  <c r="AE296" i="80"/>
  <c r="AD296" i="80"/>
  <c r="AC296" i="80"/>
  <c r="AA296" i="80"/>
  <c r="AF295" i="80"/>
  <c r="AE295" i="80"/>
  <c r="AD295" i="80"/>
  <c r="AC295" i="80"/>
  <c r="AA295" i="80"/>
  <c r="AF294" i="80"/>
  <c r="AE294" i="80"/>
  <c r="AD294" i="80"/>
  <c r="AC294" i="80"/>
  <c r="AA294" i="80"/>
  <c r="AF293" i="80"/>
  <c r="AE293" i="80"/>
  <c r="AD293" i="80"/>
  <c r="AC293" i="80"/>
  <c r="AA293" i="80"/>
  <c r="AF292" i="80"/>
  <c r="AE292" i="80"/>
  <c r="AD292" i="80"/>
  <c r="AC292" i="80"/>
  <c r="AA292" i="80"/>
  <c r="AF291" i="80"/>
  <c r="AE291" i="80"/>
  <c r="AD291" i="80"/>
  <c r="AC291" i="80"/>
  <c r="AA291" i="80"/>
  <c r="AF290" i="80"/>
  <c r="AE290" i="80"/>
  <c r="AD290" i="80"/>
  <c r="AC290" i="80"/>
  <c r="AA290" i="80"/>
  <c r="AF289" i="80"/>
  <c r="AE289" i="80"/>
  <c r="AD289" i="80"/>
  <c r="AC289" i="80"/>
  <c r="AA289" i="80"/>
  <c r="AF288" i="80"/>
  <c r="AE288" i="80"/>
  <c r="AD288" i="80"/>
  <c r="AC288" i="80"/>
  <c r="AA288" i="80"/>
  <c r="AF287" i="80"/>
  <c r="AE287" i="80"/>
  <c r="AD287" i="80"/>
  <c r="AC287" i="80"/>
  <c r="AA287" i="80"/>
  <c r="AF286" i="80"/>
  <c r="AE286" i="80"/>
  <c r="AD286" i="80"/>
  <c r="AC286" i="80"/>
  <c r="AA286" i="80"/>
  <c r="AF285" i="80"/>
  <c r="AE285" i="80"/>
  <c r="AD285" i="80"/>
  <c r="AC285" i="80"/>
  <c r="AA285" i="80"/>
  <c r="AF284" i="80"/>
  <c r="AE284" i="80"/>
  <c r="AD284" i="80"/>
  <c r="AC284" i="80"/>
  <c r="AA284" i="80"/>
  <c r="AF283" i="80"/>
  <c r="AE283" i="80"/>
  <c r="AD283" i="80"/>
  <c r="AC283" i="80"/>
  <c r="AA283" i="80"/>
  <c r="AF282" i="80"/>
  <c r="AE282" i="80"/>
  <c r="AD282" i="80"/>
  <c r="AC282" i="80"/>
  <c r="AA282" i="80"/>
  <c r="AF281" i="80"/>
  <c r="AE281" i="80"/>
  <c r="AD281" i="80"/>
  <c r="AC281" i="80"/>
  <c r="AA281" i="80"/>
  <c r="AF280" i="80"/>
  <c r="AE280" i="80"/>
  <c r="AD280" i="80"/>
  <c r="AC280" i="80"/>
  <c r="AA280" i="80"/>
  <c r="AF279" i="80"/>
  <c r="AE279" i="80"/>
  <c r="AD279" i="80"/>
  <c r="AC279" i="80"/>
  <c r="AA279" i="80"/>
  <c r="AF278" i="80"/>
  <c r="AE278" i="80"/>
  <c r="AD278" i="80"/>
  <c r="AC278" i="80"/>
  <c r="AA278" i="80"/>
  <c r="AF277" i="80"/>
  <c r="AE277" i="80"/>
  <c r="AD277" i="80"/>
  <c r="AC277" i="80"/>
  <c r="AA277" i="80"/>
  <c r="AF276" i="80"/>
  <c r="AE276" i="80"/>
  <c r="AD276" i="80"/>
  <c r="AC276" i="80"/>
  <c r="AA276" i="80"/>
  <c r="AF275" i="80"/>
  <c r="AE275" i="80"/>
  <c r="AD275" i="80"/>
  <c r="AC275" i="80"/>
  <c r="AA275" i="80"/>
  <c r="AF274" i="80"/>
  <c r="AE274" i="80"/>
  <c r="AD274" i="80"/>
  <c r="AC274" i="80"/>
  <c r="AA274" i="80"/>
  <c r="AF273" i="80"/>
  <c r="AE273" i="80"/>
  <c r="AD273" i="80"/>
  <c r="AC273" i="80"/>
  <c r="AA273" i="80"/>
  <c r="AF272" i="80"/>
  <c r="AE272" i="80"/>
  <c r="AD272" i="80"/>
  <c r="AC272" i="80"/>
  <c r="AA272" i="80"/>
  <c r="AF271" i="80"/>
  <c r="AE271" i="80"/>
  <c r="AD271" i="80"/>
  <c r="AC271" i="80"/>
  <c r="AA271" i="80"/>
  <c r="AF270" i="80"/>
  <c r="AE270" i="80"/>
  <c r="AD270" i="80"/>
  <c r="AC270" i="80"/>
  <c r="AA270" i="80"/>
  <c r="AF269" i="80"/>
  <c r="AE269" i="80"/>
  <c r="AD269" i="80"/>
  <c r="AC269" i="80"/>
  <c r="AA269" i="80"/>
  <c r="AF268" i="80"/>
  <c r="AE268" i="80"/>
  <c r="AD268" i="80"/>
  <c r="AC268" i="80"/>
  <c r="AA268" i="80"/>
  <c r="AF267" i="80"/>
  <c r="AE267" i="80"/>
  <c r="AD267" i="80"/>
  <c r="AC267" i="80"/>
  <c r="AA267" i="80"/>
  <c r="AF266" i="80"/>
  <c r="AE266" i="80"/>
  <c r="AD266" i="80"/>
  <c r="AC266" i="80"/>
  <c r="AA266" i="80"/>
  <c r="AF265" i="80"/>
  <c r="AE265" i="80"/>
  <c r="AD265" i="80"/>
  <c r="AC265" i="80"/>
  <c r="AA265" i="80"/>
  <c r="AF264" i="80"/>
  <c r="AE264" i="80"/>
  <c r="AD264" i="80"/>
  <c r="AC264" i="80"/>
  <c r="AA264" i="80"/>
  <c r="AF263" i="80"/>
  <c r="AE263" i="80"/>
  <c r="AD263" i="80"/>
  <c r="AC263" i="80"/>
  <c r="AA263" i="80"/>
  <c r="AF262" i="80"/>
  <c r="AE262" i="80"/>
  <c r="AD262" i="80"/>
  <c r="AC262" i="80"/>
  <c r="AA262" i="80"/>
  <c r="AF261" i="80"/>
  <c r="AE261" i="80"/>
  <c r="AD261" i="80"/>
  <c r="AC261" i="80"/>
  <c r="AA261" i="80"/>
  <c r="AF260" i="80"/>
  <c r="AE260" i="80"/>
  <c r="AD260" i="80"/>
  <c r="AC260" i="80"/>
  <c r="AA260" i="80"/>
  <c r="AF259" i="80"/>
  <c r="AE259" i="80"/>
  <c r="AD259" i="80"/>
  <c r="AC259" i="80"/>
  <c r="AA259" i="80"/>
  <c r="AF258" i="80"/>
  <c r="AE258" i="80"/>
  <c r="AD258" i="80"/>
  <c r="AC258" i="80"/>
  <c r="AA258" i="80"/>
  <c r="AF257" i="80"/>
  <c r="AE257" i="80"/>
  <c r="AD257" i="80"/>
  <c r="AC257" i="80"/>
  <c r="AA257" i="80"/>
  <c r="AF256" i="80"/>
  <c r="AE256" i="80"/>
  <c r="AD256" i="80"/>
  <c r="AC256" i="80"/>
  <c r="AA256" i="80"/>
  <c r="AF255" i="80"/>
  <c r="AE255" i="80"/>
  <c r="AD255" i="80"/>
  <c r="AC255" i="80"/>
  <c r="AA255" i="80"/>
  <c r="AF254" i="80"/>
  <c r="AE254" i="80"/>
  <c r="AD254" i="80"/>
  <c r="AC254" i="80"/>
  <c r="AA254" i="80"/>
  <c r="AF253" i="80"/>
  <c r="AE253" i="80"/>
  <c r="AD253" i="80"/>
  <c r="AC253" i="80"/>
  <c r="AA253" i="80"/>
  <c r="AF252" i="80"/>
  <c r="AE252" i="80"/>
  <c r="AD252" i="80"/>
  <c r="AC252" i="80"/>
  <c r="AA252" i="80"/>
  <c r="AF251" i="80"/>
  <c r="AE251" i="80"/>
  <c r="AD251" i="80"/>
  <c r="AC251" i="80"/>
  <c r="AA251" i="80"/>
  <c r="AF250" i="80"/>
  <c r="AE250" i="80"/>
  <c r="AD250" i="80"/>
  <c r="AC250" i="80"/>
  <c r="AA250" i="80"/>
  <c r="AF249" i="80"/>
  <c r="AE249" i="80"/>
  <c r="AD249" i="80"/>
  <c r="AC249" i="80"/>
  <c r="AA249" i="80"/>
  <c r="AF248" i="80"/>
  <c r="AE248" i="80"/>
  <c r="AD248" i="80"/>
  <c r="AC248" i="80"/>
  <c r="AA248" i="80"/>
  <c r="AF247" i="80"/>
  <c r="AE247" i="80"/>
  <c r="AD247" i="80"/>
  <c r="AC247" i="80"/>
  <c r="AA247" i="80"/>
  <c r="AF246" i="80"/>
  <c r="AE246" i="80"/>
  <c r="AD246" i="80"/>
  <c r="AC246" i="80"/>
  <c r="AA246" i="80"/>
  <c r="AF245" i="80"/>
  <c r="AE245" i="80"/>
  <c r="AD245" i="80"/>
  <c r="AC245" i="80"/>
  <c r="AA245" i="80"/>
  <c r="AF244" i="80"/>
  <c r="AE244" i="80"/>
  <c r="AD244" i="80"/>
  <c r="AC244" i="80"/>
  <c r="AA244" i="80"/>
  <c r="AF243" i="80"/>
  <c r="AE243" i="80"/>
  <c r="AD243" i="80"/>
  <c r="AC243" i="80"/>
  <c r="AA243" i="80"/>
  <c r="AF242" i="80"/>
  <c r="AE242" i="80"/>
  <c r="AD242" i="80"/>
  <c r="AC242" i="80"/>
  <c r="AA242" i="80"/>
  <c r="AF241" i="80"/>
  <c r="AE241" i="80"/>
  <c r="AD241" i="80"/>
  <c r="AC241" i="80"/>
  <c r="AA241" i="80"/>
  <c r="AF240" i="80"/>
  <c r="AE240" i="80"/>
  <c r="AD240" i="80"/>
  <c r="AC240" i="80"/>
  <c r="AA240" i="80"/>
  <c r="AF239" i="80"/>
  <c r="AE239" i="80"/>
  <c r="AD239" i="80"/>
  <c r="AC239" i="80"/>
  <c r="AA239" i="80"/>
  <c r="AF238" i="80"/>
  <c r="AE238" i="80"/>
  <c r="AD238" i="80"/>
  <c r="AC238" i="80"/>
  <c r="AA238" i="80"/>
  <c r="AF237" i="80"/>
  <c r="AE237" i="80"/>
  <c r="AD237" i="80"/>
  <c r="AC237" i="80"/>
  <c r="AA237" i="80"/>
  <c r="AF236" i="80"/>
  <c r="AE236" i="80"/>
  <c r="AD236" i="80"/>
  <c r="AC236" i="80"/>
  <c r="AA236" i="80"/>
  <c r="AF235" i="80"/>
  <c r="AE235" i="80"/>
  <c r="AD235" i="80"/>
  <c r="AC235" i="80"/>
  <c r="AA235" i="80"/>
  <c r="AF234" i="80"/>
  <c r="AE234" i="80"/>
  <c r="AD234" i="80"/>
  <c r="AC234" i="80"/>
  <c r="AA234" i="80"/>
  <c r="AF233" i="80"/>
  <c r="AE233" i="80"/>
  <c r="AD233" i="80"/>
  <c r="AC233" i="80"/>
  <c r="AA233" i="80"/>
  <c r="AF232" i="80"/>
  <c r="AE232" i="80"/>
  <c r="AD232" i="80"/>
  <c r="AC232" i="80"/>
  <c r="AA232" i="80"/>
  <c r="AF231" i="80"/>
  <c r="AE231" i="80"/>
  <c r="AD231" i="80"/>
  <c r="AC231" i="80"/>
  <c r="AA231" i="80"/>
  <c r="AF230" i="80"/>
  <c r="AE230" i="80"/>
  <c r="AD230" i="80"/>
  <c r="AC230" i="80"/>
  <c r="AA230" i="80"/>
  <c r="AF229" i="80"/>
  <c r="AE229" i="80"/>
  <c r="AD229" i="80"/>
  <c r="AC229" i="80"/>
  <c r="AA229" i="80"/>
  <c r="AF228" i="80"/>
  <c r="AE228" i="80"/>
  <c r="AD228" i="80"/>
  <c r="AC228" i="80"/>
  <c r="AA228" i="80"/>
  <c r="AF227" i="80"/>
  <c r="AE227" i="80"/>
  <c r="AD227" i="80"/>
  <c r="AC227" i="80"/>
  <c r="AA227" i="80"/>
  <c r="AF226" i="80"/>
  <c r="AE226" i="80"/>
  <c r="AD226" i="80"/>
  <c r="AC226" i="80"/>
  <c r="AA226" i="80"/>
  <c r="AF225" i="80"/>
  <c r="AE225" i="80"/>
  <c r="AD225" i="80"/>
  <c r="AC225" i="80"/>
  <c r="AA225" i="80"/>
  <c r="AF224" i="80"/>
  <c r="AE224" i="80"/>
  <c r="AD224" i="80"/>
  <c r="AC224" i="80"/>
  <c r="AA224" i="80"/>
  <c r="AF223" i="80"/>
  <c r="AE223" i="80"/>
  <c r="AD223" i="80"/>
  <c r="AC223" i="80"/>
  <c r="AA223" i="80"/>
  <c r="AF222" i="80"/>
  <c r="AE222" i="80"/>
  <c r="AD222" i="80"/>
  <c r="AC222" i="80"/>
  <c r="AA222" i="80"/>
  <c r="AF221" i="80"/>
  <c r="AE221" i="80"/>
  <c r="AD221" i="80"/>
  <c r="AC221" i="80"/>
  <c r="AA221" i="80"/>
  <c r="AF220" i="80"/>
  <c r="AE220" i="80"/>
  <c r="AD220" i="80"/>
  <c r="AC220" i="80"/>
  <c r="AA220" i="80"/>
  <c r="AF219" i="80"/>
  <c r="AE219" i="80"/>
  <c r="AD219" i="80"/>
  <c r="AC219" i="80"/>
  <c r="AA219" i="80"/>
  <c r="AF218" i="80"/>
  <c r="AE218" i="80"/>
  <c r="AD218" i="80"/>
  <c r="AC218" i="80"/>
  <c r="AA218" i="80"/>
  <c r="AF217" i="80"/>
  <c r="AE217" i="80"/>
  <c r="AD217" i="80"/>
  <c r="AC217" i="80"/>
  <c r="AA217" i="80"/>
  <c r="AF216" i="80"/>
  <c r="AE216" i="80"/>
  <c r="AD216" i="80"/>
  <c r="AC216" i="80"/>
  <c r="AA216" i="80"/>
  <c r="AF215" i="80"/>
  <c r="AE215" i="80"/>
  <c r="AD215" i="80"/>
  <c r="AC215" i="80"/>
  <c r="AA215" i="80"/>
  <c r="AF214" i="80"/>
  <c r="AE214" i="80"/>
  <c r="AD214" i="80"/>
  <c r="AC214" i="80"/>
  <c r="AA214" i="80"/>
  <c r="AF213" i="80"/>
  <c r="AE213" i="80"/>
  <c r="AD213" i="80"/>
  <c r="AC213" i="80"/>
  <c r="AA213" i="80"/>
  <c r="AF212" i="80"/>
  <c r="AE212" i="80"/>
  <c r="AD212" i="80"/>
  <c r="AC212" i="80"/>
  <c r="AA212" i="80"/>
  <c r="AF211" i="80"/>
  <c r="AE211" i="80"/>
  <c r="AD211" i="80"/>
  <c r="AC211" i="80"/>
  <c r="AA211" i="80"/>
  <c r="AF210" i="80"/>
  <c r="AE210" i="80"/>
  <c r="AD210" i="80"/>
  <c r="AC210" i="80"/>
  <c r="AA210" i="80"/>
  <c r="AF209" i="80"/>
  <c r="AE209" i="80"/>
  <c r="AD209" i="80"/>
  <c r="AC209" i="80"/>
  <c r="AA209" i="80"/>
  <c r="AF208" i="80"/>
  <c r="AE208" i="80"/>
  <c r="AD208" i="80"/>
  <c r="AC208" i="80"/>
  <c r="AA208" i="80"/>
  <c r="AF207" i="80"/>
  <c r="AE207" i="80"/>
  <c r="AD207" i="80"/>
  <c r="AC207" i="80"/>
  <c r="AA207" i="80"/>
  <c r="AF206" i="80"/>
  <c r="AE206" i="80"/>
  <c r="AD206" i="80"/>
  <c r="AC206" i="80"/>
  <c r="AA206" i="80"/>
  <c r="AF205" i="80"/>
  <c r="AE205" i="80"/>
  <c r="AD205" i="80"/>
  <c r="AC205" i="80"/>
  <c r="AA205" i="80"/>
  <c r="AF204" i="80"/>
  <c r="AE204" i="80"/>
  <c r="AD204" i="80"/>
  <c r="AC204" i="80"/>
  <c r="AA204" i="80"/>
  <c r="AF203" i="80"/>
  <c r="AE203" i="80"/>
  <c r="AD203" i="80"/>
  <c r="AC203" i="80"/>
  <c r="AA203" i="80"/>
  <c r="AF202" i="80"/>
  <c r="AE202" i="80"/>
  <c r="AD202" i="80"/>
  <c r="AC202" i="80"/>
  <c r="AA202" i="80"/>
  <c r="AF201" i="80"/>
  <c r="AE201" i="80"/>
  <c r="AD201" i="80"/>
  <c r="AC201" i="80"/>
  <c r="AA201" i="80"/>
  <c r="AF200" i="80"/>
  <c r="AE200" i="80"/>
  <c r="AD200" i="80"/>
  <c r="AC200" i="80"/>
  <c r="AA200" i="80"/>
  <c r="AF199" i="80"/>
  <c r="AE199" i="80"/>
  <c r="AD199" i="80"/>
  <c r="AC199" i="80"/>
  <c r="AA199" i="80"/>
  <c r="AF198" i="80"/>
  <c r="AE198" i="80"/>
  <c r="AD198" i="80"/>
  <c r="AC198" i="80"/>
  <c r="AA198" i="80"/>
  <c r="AF197" i="80"/>
  <c r="AE197" i="80"/>
  <c r="AD197" i="80"/>
  <c r="AC197" i="80"/>
  <c r="AA197" i="80"/>
  <c r="AF196" i="80"/>
  <c r="AE196" i="80"/>
  <c r="AD196" i="80"/>
  <c r="AC196" i="80"/>
  <c r="AA196" i="80"/>
  <c r="AF195" i="80"/>
  <c r="AE195" i="80"/>
  <c r="AD195" i="80"/>
  <c r="AC195" i="80"/>
  <c r="AA195" i="80"/>
  <c r="AF194" i="80"/>
  <c r="AE194" i="80"/>
  <c r="AD194" i="80"/>
  <c r="AC194" i="80"/>
  <c r="AA194" i="80"/>
  <c r="AF193" i="80"/>
  <c r="AE193" i="80"/>
  <c r="AD193" i="80"/>
  <c r="AC193" i="80"/>
  <c r="AA193" i="80"/>
  <c r="AF192" i="80"/>
  <c r="AE192" i="80"/>
  <c r="AD192" i="80"/>
  <c r="AC192" i="80"/>
  <c r="AA192" i="80"/>
  <c r="AF191" i="80"/>
  <c r="AE191" i="80"/>
  <c r="AD191" i="80"/>
  <c r="AC191" i="80"/>
  <c r="AA191" i="80"/>
  <c r="AF190" i="80"/>
  <c r="AE190" i="80"/>
  <c r="AD190" i="80"/>
  <c r="AC190" i="80"/>
  <c r="AA190" i="80"/>
  <c r="AF189" i="80"/>
  <c r="AE189" i="80"/>
  <c r="AD189" i="80"/>
  <c r="AC189" i="80"/>
  <c r="AA189" i="80"/>
  <c r="AF188" i="80"/>
  <c r="AE188" i="80"/>
  <c r="AD188" i="80"/>
  <c r="AC188" i="80"/>
  <c r="AA188" i="80"/>
  <c r="AF187" i="80"/>
  <c r="AE187" i="80"/>
  <c r="AD187" i="80"/>
  <c r="AC187" i="80"/>
  <c r="AA187" i="80"/>
  <c r="AF186" i="80"/>
  <c r="AE186" i="80"/>
  <c r="AD186" i="80"/>
  <c r="AC186" i="80"/>
  <c r="AA186" i="80"/>
  <c r="AF185" i="80"/>
  <c r="AE185" i="80"/>
  <c r="AD185" i="80"/>
  <c r="AC185" i="80"/>
  <c r="AA185" i="80"/>
  <c r="AF184" i="80"/>
  <c r="AE184" i="80"/>
  <c r="AD184" i="80"/>
  <c r="AC184" i="80"/>
  <c r="AA184" i="80"/>
  <c r="AF183" i="80"/>
  <c r="AE183" i="80"/>
  <c r="AD183" i="80"/>
  <c r="AC183" i="80"/>
  <c r="AA183" i="80"/>
  <c r="AF182" i="80"/>
  <c r="AE182" i="80"/>
  <c r="AD182" i="80"/>
  <c r="AC182" i="80"/>
  <c r="AA182" i="80"/>
  <c r="AF181" i="80"/>
  <c r="AE181" i="80"/>
  <c r="AD181" i="80"/>
  <c r="AC181" i="80"/>
  <c r="AA181" i="80"/>
  <c r="AF180" i="80"/>
  <c r="AE180" i="80"/>
  <c r="AD180" i="80"/>
  <c r="AC180" i="80"/>
  <c r="AA180" i="80"/>
  <c r="AF179" i="80"/>
  <c r="AE179" i="80"/>
  <c r="AD179" i="80"/>
  <c r="AC179" i="80"/>
  <c r="AA179" i="80"/>
  <c r="AF178" i="80"/>
  <c r="AE178" i="80"/>
  <c r="AD178" i="80"/>
  <c r="AC178" i="80"/>
  <c r="AA178" i="80"/>
  <c r="AF177" i="80"/>
  <c r="AE177" i="80"/>
  <c r="AD177" i="80"/>
  <c r="AC177" i="80"/>
  <c r="AA177" i="80"/>
  <c r="AF176" i="80"/>
  <c r="AE176" i="80"/>
  <c r="AD176" i="80"/>
  <c r="AC176" i="80"/>
  <c r="AA176" i="80"/>
  <c r="AF175" i="80"/>
  <c r="AE175" i="80"/>
  <c r="AD175" i="80"/>
  <c r="AC175" i="80"/>
  <c r="AA175" i="80"/>
  <c r="AF174" i="80"/>
  <c r="AE174" i="80"/>
  <c r="AD174" i="80"/>
  <c r="AC174" i="80"/>
  <c r="AA174" i="80"/>
  <c r="AF173" i="80"/>
  <c r="AE173" i="80"/>
  <c r="AD173" i="80"/>
  <c r="AC173" i="80"/>
  <c r="AA173" i="80"/>
  <c r="AF172" i="80"/>
  <c r="AE172" i="80"/>
  <c r="AD172" i="80"/>
  <c r="AC172" i="80"/>
  <c r="AA172" i="80"/>
  <c r="AF171" i="80"/>
  <c r="AE171" i="80"/>
  <c r="AD171" i="80"/>
  <c r="AC171" i="80"/>
  <c r="AA171" i="80"/>
  <c r="AF170" i="80"/>
  <c r="AE170" i="80"/>
  <c r="AD170" i="80"/>
  <c r="AC170" i="80"/>
  <c r="AA170" i="80"/>
  <c r="AF169" i="80"/>
  <c r="AE169" i="80"/>
  <c r="AD169" i="80"/>
  <c r="AC169" i="80"/>
  <c r="AA169" i="80"/>
  <c r="AF168" i="80"/>
  <c r="AE168" i="80"/>
  <c r="AD168" i="80"/>
  <c r="AC168" i="80"/>
  <c r="AA168" i="80"/>
  <c r="AF167" i="80"/>
  <c r="AE167" i="80"/>
  <c r="AD167" i="80"/>
  <c r="AC167" i="80"/>
  <c r="AA167" i="80"/>
  <c r="AF166" i="80"/>
  <c r="AE166" i="80"/>
  <c r="AD166" i="80"/>
  <c r="AC166" i="80"/>
  <c r="AA166" i="80"/>
  <c r="AF165" i="80"/>
  <c r="AE165" i="80"/>
  <c r="AD165" i="80"/>
  <c r="AC165" i="80"/>
  <c r="AA165" i="80"/>
  <c r="AF164" i="80"/>
  <c r="AE164" i="80"/>
  <c r="AD164" i="80"/>
  <c r="AC164" i="80"/>
  <c r="AA164" i="80"/>
  <c r="AF163" i="80"/>
  <c r="AE163" i="80"/>
  <c r="AD163" i="80"/>
  <c r="AC163" i="80"/>
  <c r="AA163" i="80"/>
  <c r="AF162" i="80"/>
  <c r="AE162" i="80"/>
  <c r="AD162" i="80"/>
  <c r="AC162" i="80"/>
  <c r="AA162" i="80"/>
  <c r="AF161" i="80"/>
  <c r="AE161" i="80"/>
  <c r="AD161" i="80"/>
  <c r="AC161" i="80"/>
  <c r="AA161" i="80"/>
  <c r="AF160" i="80"/>
  <c r="AE160" i="80"/>
  <c r="AD160" i="80"/>
  <c r="AC160" i="80"/>
  <c r="AA160" i="80"/>
  <c r="AF159" i="80"/>
  <c r="AE159" i="80"/>
  <c r="AD159" i="80"/>
  <c r="AC159" i="80"/>
  <c r="AA159" i="80"/>
  <c r="AF158" i="80"/>
  <c r="AE158" i="80"/>
  <c r="AD158" i="80"/>
  <c r="AC158" i="80"/>
  <c r="AA158" i="80"/>
  <c r="AF157" i="80"/>
  <c r="AE157" i="80"/>
  <c r="AD157" i="80"/>
  <c r="AC157" i="80"/>
  <c r="AA157" i="80"/>
  <c r="AF156" i="80"/>
  <c r="AE156" i="80"/>
  <c r="AD156" i="80"/>
  <c r="AC156" i="80"/>
  <c r="AA156" i="80"/>
  <c r="AF155" i="80"/>
  <c r="AE155" i="80"/>
  <c r="AD155" i="80"/>
  <c r="AC155" i="80"/>
  <c r="AA155" i="80"/>
  <c r="AF154" i="80"/>
  <c r="AE154" i="80"/>
  <c r="AD154" i="80"/>
  <c r="AC154" i="80"/>
  <c r="AA154" i="80"/>
  <c r="AF153" i="80"/>
  <c r="AE153" i="80"/>
  <c r="AD153" i="80"/>
  <c r="AC153" i="80"/>
  <c r="AA153" i="80"/>
  <c r="AF152" i="80"/>
  <c r="AE152" i="80"/>
  <c r="AD152" i="80"/>
  <c r="AC152" i="80"/>
  <c r="AA152" i="80"/>
  <c r="AF151" i="80"/>
  <c r="AE151" i="80"/>
  <c r="AD151" i="80"/>
  <c r="AC151" i="80"/>
  <c r="AA151" i="80"/>
  <c r="AF150" i="80"/>
  <c r="AE150" i="80"/>
  <c r="AD150" i="80"/>
  <c r="AC150" i="80"/>
  <c r="AA150" i="80"/>
  <c r="AF149" i="80"/>
  <c r="AE149" i="80"/>
  <c r="AD149" i="80"/>
  <c r="AC149" i="80"/>
  <c r="AA149" i="80"/>
  <c r="AF148" i="80"/>
  <c r="AE148" i="80"/>
  <c r="AD148" i="80"/>
  <c r="AC148" i="80"/>
  <c r="AA148" i="80"/>
  <c r="AF147" i="80"/>
  <c r="AE147" i="80"/>
  <c r="AD147" i="80"/>
  <c r="AC147" i="80"/>
  <c r="AA147" i="80"/>
  <c r="AF146" i="80"/>
  <c r="AE146" i="80"/>
  <c r="AD146" i="80"/>
  <c r="AC146" i="80"/>
  <c r="AA146" i="80"/>
  <c r="AF145" i="80"/>
  <c r="AE145" i="80"/>
  <c r="AD145" i="80"/>
  <c r="AC145" i="80"/>
  <c r="AA145" i="80"/>
  <c r="AF144" i="80"/>
  <c r="AE144" i="80"/>
  <c r="AD144" i="80"/>
  <c r="AC144" i="80"/>
  <c r="AA144" i="80"/>
  <c r="AF143" i="80"/>
  <c r="AE143" i="80"/>
  <c r="AD143" i="80"/>
  <c r="AC143" i="80"/>
  <c r="AA143" i="80"/>
  <c r="AF142" i="80"/>
  <c r="AE142" i="80"/>
  <c r="AD142" i="80"/>
  <c r="AC142" i="80"/>
  <c r="AA142" i="80"/>
  <c r="AF141" i="80"/>
  <c r="AE141" i="80"/>
  <c r="AD141" i="80"/>
  <c r="AC141" i="80"/>
  <c r="AA141" i="80"/>
  <c r="AF140" i="80"/>
  <c r="AE140" i="80"/>
  <c r="AD140" i="80"/>
  <c r="AC140" i="80"/>
  <c r="AA140" i="80"/>
  <c r="AF139" i="80"/>
  <c r="AE139" i="80"/>
  <c r="AD139" i="80"/>
  <c r="AC139" i="80"/>
  <c r="AA139" i="80"/>
  <c r="AF138" i="80"/>
  <c r="AE138" i="80"/>
  <c r="AD138" i="80"/>
  <c r="AC138" i="80"/>
  <c r="AA138" i="80"/>
  <c r="AF137" i="80"/>
  <c r="AE137" i="80"/>
  <c r="AD137" i="80"/>
  <c r="AC137" i="80"/>
  <c r="AA137" i="80"/>
  <c r="AF136" i="80"/>
  <c r="AE136" i="80"/>
  <c r="AD136" i="80"/>
  <c r="AC136" i="80"/>
  <c r="AA136" i="80"/>
  <c r="AF135" i="80"/>
  <c r="AE135" i="80"/>
  <c r="AD135" i="80"/>
  <c r="AC135" i="80"/>
  <c r="AA135" i="80"/>
  <c r="AF134" i="80"/>
  <c r="AE134" i="80"/>
  <c r="AD134" i="80"/>
  <c r="AC134" i="80"/>
  <c r="AA134" i="80"/>
  <c r="AF133" i="80"/>
  <c r="AE133" i="80"/>
  <c r="AD133" i="80"/>
  <c r="AC133" i="80"/>
  <c r="AA133" i="80"/>
  <c r="AF132" i="80"/>
  <c r="AE132" i="80"/>
  <c r="AD132" i="80"/>
  <c r="AC132" i="80"/>
  <c r="AA132" i="80"/>
  <c r="AF131" i="80"/>
  <c r="AE131" i="80"/>
  <c r="AD131" i="80"/>
  <c r="AC131" i="80"/>
  <c r="AA131" i="80"/>
  <c r="AF130" i="80"/>
  <c r="AE130" i="80"/>
  <c r="AD130" i="80"/>
  <c r="AC130" i="80"/>
  <c r="AA130" i="80"/>
  <c r="AF129" i="80"/>
  <c r="AE129" i="80"/>
  <c r="AD129" i="80"/>
  <c r="AC129" i="80"/>
  <c r="AA129" i="80"/>
  <c r="AF128" i="80"/>
  <c r="AE128" i="80"/>
  <c r="AD128" i="80"/>
  <c r="AC128" i="80"/>
  <c r="AA128" i="80"/>
  <c r="AF127" i="80"/>
  <c r="AE127" i="80"/>
  <c r="AD127" i="80"/>
  <c r="AC127" i="80"/>
  <c r="AA127" i="80"/>
  <c r="AF126" i="80"/>
  <c r="AE126" i="80"/>
  <c r="AD126" i="80"/>
  <c r="AC126" i="80"/>
  <c r="AA126" i="80"/>
  <c r="AF125" i="80"/>
  <c r="AE125" i="80"/>
  <c r="AD125" i="80"/>
  <c r="AC125" i="80"/>
  <c r="AA125" i="80"/>
  <c r="AF124" i="80"/>
  <c r="AE124" i="80"/>
  <c r="AD124" i="80"/>
  <c r="AC124" i="80"/>
  <c r="AA124" i="80"/>
  <c r="AF123" i="80"/>
  <c r="AE123" i="80"/>
  <c r="AD123" i="80"/>
  <c r="AC123" i="80"/>
  <c r="AA123" i="80"/>
  <c r="AF122" i="80"/>
  <c r="AE122" i="80"/>
  <c r="AD122" i="80"/>
  <c r="AC122" i="80"/>
  <c r="AA122" i="80"/>
  <c r="AF121" i="80"/>
  <c r="AE121" i="80"/>
  <c r="AD121" i="80"/>
  <c r="AC121" i="80"/>
  <c r="AA121" i="80"/>
  <c r="AF120" i="80"/>
  <c r="AE120" i="80"/>
  <c r="AD120" i="80"/>
  <c r="AC120" i="80"/>
  <c r="AA120" i="80"/>
  <c r="AF119" i="80"/>
  <c r="AE119" i="80"/>
  <c r="AD119" i="80"/>
  <c r="AC119" i="80"/>
  <c r="AA119" i="80"/>
  <c r="AF118" i="80"/>
  <c r="AE118" i="80"/>
  <c r="AD118" i="80"/>
  <c r="AC118" i="80"/>
  <c r="AA118" i="80"/>
  <c r="AF117" i="80"/>
  <c r="AE117" i="80"/>
  <c r="AD117" i="80"/>
  <c r="AC117" i="80"/>
  <c r="AA117" i="80"/>
  <c r="AF116" i="80"/>
  <c r="AE116" i="80"/>
  <c r="AD116" i="80"/>
  <c r="AC116" i="80"/>
  <c r="AA116" i="80"/>
  <c r="AF115" i="80"/>
  <c r="AE115" i="80"/>
  <c r="AD115" i="80"/>
  <c r="AC115" i="80"/>
  <c r="AA115" i="80"/>
  <c r="AF114" i="80"/>
  <c r="AE114" i="80"/>
  <c r="AD114" i="80"/>
  <c r="AC114" i="80"/>
  <c r="AA114" i="80"/>
  <c r="AF113" i="80"/>
  <c r="AE113" i="80"/>
  <c r="AD113" i="80"/>
  <c r="AC113" i="80"/>
  <c r="AA113" i="80"/>
  <c r="AF112" i="80"/>
  <c r="AE112" i="80"/>
  <c r="AD112" i="80"/>
  <c r="AC112" i="80"/>
  <c r="AA112" i="80"/>
  <c r="AF111" i="80"/>
  <c r="AE111" i="80"/>
  <c r="AD111" i="80"/>
  <c r="AC111" i="80"/>
  <c r="AA111" i="80"/>
  <c r="AF110" i="80"/>
  <c r="AE110" i="80"/>
  <c r="AD110" i="80"/>
  <c r="AC110" i="80"/>
  <c r="AA110" i="80"/>
  <c r="AF109" i="80"/>
  <c r="AE109" i="80"/>
  <c r="AD109" i="80"/>
  <c r="AC109" i="80"/>
  <c r="AA109" i="80"/>
  <c r="AF108" i="80"/>
  <c r="AE108" i="80"/>
  <c r="AD108" i="80"/>
  <c r="AC108" i="80"/>
  <c r="AA108" i="80"/>
  <c r="AF107" i="80"/>
  <c r="AE107" i="80"/>
  <c r="AD107" i="80"/>
  <c r="AC107" i="80"/>
  <c r="AA107" i="80"/>
  <c r="AF106" i="80"/>
  <c r="AE106" i="80"/>
  <c r="AD106" i="80"/>
  <c r="AC106" i="80"/>
  <c r="AA106" i="80"/>
  <c r="AF105" i="80"/>
  <c r="AE105" i="80"/>
  <c r="AD105" i="80"/>
  <c r="AC105" i="80"/>
  <c r="AA105" i="80"/>
  <c r="AF104" i="80"/>
  <c r="AE104" i="80"/>
  <c r="AD104" i="80"/>
  <c r="AC104" i="80"/>
  <c r="AA104" i="80"/>
  <c r="AF103" i="80"/>
  <c r="AE103" i="80"/>
  <c r="AD103" i="80"/>
  <c r="AC103" i="80"/>
  <c r="AA103" i="80"/>
  <c r="AF102" i="80"/>
  <c r="AE102" i="80"/>
  <c r="AD102" i="80"/>
  <c r="AC102" i="80"/>
  <c r="AA102" i="80"/>
  <c r="AF101" i="80"/>
  <c r="AE101" i="80"/>
  <c r="AD101" i="80"/>
  <c r="AC101" i="80"/>
  <c r="AA101" i="80"/>
  <c r="AF100" i="80"/>
  <c r="AE100" i="80"/>
  <c r="AD100" i="80"/>
  <c r="AC100" i="80"/>
  <c r="AA100" i="80"/>
  <c r="AF99" i="80"/>
  <c r="AE99" i="80"/>
  <c r="AD99" i="80"/>
  <c r="AC99" i="80"/>
  <c r="AA99" i="80"/>
  <c r="AF98" i="80"/>
  <c r="AE98" i="80"/>
  <c r="AD98" i="80"/>
  <c r="AC98" i="80"/>
  <c r="AA98" i="80"/>
  <c r="AF97" i="80"/>
  <c r="AE97" i="80"/>
  <c r="AD97" i="80"/>
  <c r="AC97" i="80"/>
  <c r="AA97" i="80"/>
  <c r="AF96" i="80"/>
  <c r="AE96" i="80"/>
  <c r="AD96" i="80"/>
  <c r="AC96" i="80"/>
  <c r="AA96" i="80"/>
  <c r="AF95" i="80"/>
  <c r="AE95" i="80"/>
  <c r="AD95" i="80"/>
  <c r="AC95" i="80"/>
  <c r="AA95" i="80"/>
  <c r="AF94" i="80"/>
  <c r="AE94" i="80"/>
  <c r="AD94" i="80"/>
  <c r="AC94" i="80"/>
  <c r="AA94" i="80"/>
  <c r="AF93" i="80"/>
  <c r="AE93" i="80"/>
  <c r="AD93" i="80"/>
  <c r="AC93" i="80"/>
  <c r="AA93" i="80"/>
  <c r="AF92" i="80"/>
  <c r="AE92" i="80"/>
  <c r="AD92" i="80"/>
  <c r="AC92" i="80"/>
  <c r="AA92" i="80"/>
  <c r="AF91" i="80"/>
  <c r="AE91" i="80"/>
  <c r="AD91" i="80"/>
  <c r="AC91" i="80"/>
  <c r="AA91" i="80"/>
  <c r="AF90" i="80"/>
  <c r="AE90" i="80"/>
  <c r="AD90" i="80"/>
  <c r="AC90" i="80"/>
  <c r="AA90" i="80"/>
  <c r="AF89" i="80"/>
  <c r="AE89" i="80"/>
  <c r="AD89" i="80"/>
  <c r="AC89" i="80"/>
  <c r="AA89" i="80"/>
  <c r="AF88" i="80"/>
  <c r="AE88" i="80"/>
  <c r="AD88" i="80"/>
  <c r="AC88" i="80"/>
  <c r="AA88" i="80"/>
  <c r="AF87" i="80"/>
  <c r="AE87" i="80"/>
  <c r="AD87" i="80"/>
  <c r="AC87" i="80"/>
  <c r="AA87" i="80"/>
  <c r="AF86" i="80"/>
  <c r="AE86" i="80"/>
  <c r="AD86" i="80"/>
  <c r="AC86" i="80"/>
  <c r="AA86" i="80"/>
  <c r="AF85" i="80"/>
  <c r="AE85" i="80"/>
  <c r="AD85" i="80"/>
  <c r="AC85" i="80"/>
  <c r="AA85" i="80"/>
  <c r="AF84" i="80"/>
  <c r="AE84" i="80"/>
  <c r="AD84" i="80"/>
  <c r="AC84" i="80"/>
  <c r="AA84" i="80"/>
  <c r="AF83" i="80"/>
  <c r="AE83" i="80"/>
  <c r="AD83" i="80"/>
  <c r="AC83" i="80"/>
  <c r="AA83" i="80"/>
  <c r="AF82" i="80"/>
  <c r="AE82" i="80"/>
  <c r="AD82" i="80"/>
  <c r="AC82" i="80"/>
  <c r="AA82" i="80"/>
  <c r="AF81" i="80"/>
  <c r="AE81" i="80"/>
  <c r="AD81" i="80"/>
  <c r="AC81" i="80"/>
  <c r="AA81" i="80"/>
  <c r="AF80" i="80"/>
  <c r="AE80" i="80"/>
  <c r="AD80" i="80"/>
  <c r="AC80" i="80"/>
  <c r="AA80" i="80"/>
  <c r="AF79" i="80"/>
  <c r="AE79" i="80"/>
  <c r="AD79" i="80"/>
  <c r="AC79" i="80"/>
  <c r="AA79" i="80"/>
  <c r="AF78" i="80"/>
  <c r="AE78" i="80"/>
  <c r="AD78" i="80"/>
  <c r="AC78" i="80"/>
  <c r="AA78" i="80"/>
  <c r="AF77" i="80"/>
  <c r="AE77" i="80"/>
  <c r="AD77" i="80"/>
  <c r="AC77" i="80"/>
  <c r="AA77" i="80"/>
  <c r="AF76" i="80"/>
  <c r="AE76" i="80"/>
  <c r="AD76" i="80"/>
  <c r="AC76" i="80"/>
  <c r="AA76" i="80"/>
  <c r="AF75" i="80"/>
  <c r="AE75" i="80"/>
  <c r="AD75" i="80"/>
  <c r="AC75" i="80"/>
  <c r="AA75" i="80"/>
  <c r="AF74" i="80"/>
  <c r="AE74" i="80"/>
  <c r="AD74" i="80"/>
  <c r="AC74" i="80"/>
  <c r="AA74" i="80"/>
  <c r="AF73" i="80"/>
  <c r="AE73" i="80"/>
  <c r="AD73" i="80"/>
  <c r="AC73" i="80"/>
  <c r="AA73" i="80"/>
  <c r="AF72" i="80"/>
  <c r="AE72" i="80"/>
  <c r="AD72" i="80"/>
  <c r="AC72" i="80"/>
  <c r="AA72" i="80"/>
  <c r="AF71" i="80"/>
  <c r="AE71" i="80"/>
  <c r="AD71" i="80"/>
  <c r="AC71" i="80"/>
  <c r="AA71" i="80"/>
  <c r="AF70" i="80"/>
  <c r="AE70" i="80"/>
  <c r="AD70" i="80"/>
  <c r="AC70" i="80"/>
  <c r="AA70" i="80"/>
  <c r="AF69" i="80"/>
  <c r="AE69" i="80"/>
  <c r="AD69" i="80"/>
  <c r="AC69" i="80"/>
  <c r="AA69" i="80"/>
  <c r="AF68" i="80"/>
  <c r="AE68" i="80"/>
  <c r="AD68" i="80"/>
  <c r="AC68" i="80"/>
  <c r="AA68" i="80"/>
  <c r="AF67" i="80"/>
  <c r="AE67" i="80"/>
  <c r="AD67" i="80"/>
  <c r="AC67" i="80"/>
  <c r="AA67" i="80"/>
  <c r="AF66" i="80"/>
  <c r="AE66" i="80"/>
  <c r="AD66" i="80"/>
  <c r="AC66" i="80"/>
  <c r="AA66" i="80"/>
  <c r="AF65" i="80"/>
  <c r="AE65" i="80"/>
  <c r="AD65" i="80"/>
  <c r="AC65" i="80"/>
  <c r="AA65" i="80"/>
  <c r="AF64" i="80"/>
  <c r="AE64" i="80"/>
  <c r="AD64" i="80"/>
  <c r="AC64" i="80"/>
  <c r="AA64" i="80"/>
  <c r="AF63" i="80"/>
  <c r="AE63" i="80"/>
  <c r="AD63" i="80"/>
  <c r="AC63" i="80"/>
  <c r="AA63" i="80"/>
  <c r="AF62" i="80"/>
  <c r="AE62" i="80"/>
  <c r="AD62" i="80"/>
  <c r="AC62" i="80"/>
  <c r="AA62" i="80"/>
  <c r="AF61" i="80"/>
  <c r="AE61" i="80"/>
  <c r="AD61" i="80"/>
  <c r="AC61" i="80"/>
  <c r="AA61" i="80"/>
  <c r="AF60" i="80"/>
  <c r="AE60" i="80"/>
  <c r="AD60" i="80"/>
  <c r="AC60" i="80"/>
  <c r="AA60" i="80"/>
  <c r="AF59" i="80"/>
  <c r="AE59" i="80"/>
  <c r="AD59" i="80"/>
  <c r="AC59" i="80"/>
  <c r="AA59" i="80"/>
  <c r="AF58" i="80"/>
  <c r="AE58" i="80"/>
  <c r="AD58" i="80"/>
  <c r="AC58" i="80"/>
  <c r="AA58" i="80"/>
  <c r="AF57" i="80"/>
  <c r="AE57" i="80"/>
  <c r="AD57" i="80"/>
  <c r="AC57" i="80"/>
  <c r="AA57" i="80"/>
  <c r="AF56" i="80"/>
  <c r="AE56" i="80"/>
  <c r="AD56" i="80"/>
  <c r="AC56" i="80"/>
  <c r="AA56" i="80"/>
  <c r="AF55" i="80"/>
  <c r="AE55" i="80"/>
  <c r="AD55" i="80"/>
  <c r="AC55" i="80"/>
  <c r="AA55" i="80"/>
  <c r="AF54" i="80"/>
  <c r="AE54" i="80"/>
  <c r="AD54" i="80"/>
  <c r="AC54" i="80"/>
  <c r="AA54" i="80"/>
  <c r="AF53" i="80"/>
  <c r="AE53" i="80"/>
  <c r="AD53" i="80"/>
  <c r="AC53" i="80"/>
  <c r="AA53" i="80"/>
  <c r="AF52" i="80"/>
  <c r="AE52" i="80"/>
  <c r="AD52" i="80"/>
  <c r="AC52" i="80"/>
  <c r="AA52" i="80"/>
  <c r="AF51" i="80"/>
  <c r="AE51" i="80"/>
  <c r="AD51" i="80"/>
  <c r="AC51" i="80"/>
  <c r="AA51" i="80"/>
  <c r="AF50" i="80"/>
  <c r="AE50" i="80"/>
  <c r="AD50" i="80"/>
  <c r="AC50" i="80"/>
  <c r="AA50" i="80"/>
  <c r="AF49" i="80"/>
  <c r="AE49" i="80"/>
  <c r="AD49" i="80"/>
  <c r="AC49" i="80"/>
  <c r="AA49" i="80"/>
  <c r="AF48" i="80"/>
  <c r="AE48" i="80"/>
  <c r="AD48" i="80"/>
  <c r="AC48" i="80"/>
  <c r="AA48" i="80"/>
  <c r="AF47" i="80"/>
  <c r="AE47" i="80"/>
  <c r="AD47" i="80"/>
  <c r="AC47" i="80"/>
  <c r="AA47" i="80"/>
  <c r="AF46" i="80"/>
  <c r="AE46" i="80"/>
  <c r="AD46" i="80"/>
  <c r="AC46" i="80"/>
  <c r="AA46" i="80"/>
  <c r="AF45" i="80"/>
  <c r="AE45" i="80"/>
  <c r="AD45" i="80"/>
  <c r="AC45" i="80"/>
  <c r="AA45" i="80"/>
  <c r="AF44" i="80"/>
  <c r="AE44" i="80"/>
  <c r="AD44" i="80"/>
  <c r="AC44" i="80"/>
  <c r="AA44" i="80"/>
  <c r="AF43" i="80"/>
  <c r="AE43" i="80"/>
  <c r="AD43" i="80"/>
  <c r="AC43" i="80"/>
  <c r="AA43" i="80"/>
  <c r="AF42" i="80"/>
  <c r="AE42" i="80"/>
  <c r="AD42" i="80"/>
  <c r="AC42" i="80"/>
  <c r="AA42" i="80"/>
  <c r="AF41" i="80"/>
  <c r="AE41" i="80"/>
  <c r="AD41" i="80"/>
  <c r="AC41" i="80"/>
  <c r="AA41" i="80"/>
  <c r="AF40" i="80"/>
  <c r="AE40" i="80"/>
  <c r="AD40" i="80"/>
  <c r="AC40" i="80"/>
  <c r="AA40" i="80"/>
  <c r="AF39" i="80"/>
  <c r="AE39" i="80"/>
  <c r="AD39" i="80"/>
  <c r="AC39" i="80"/>
  <c r="AA39" i="80"/>
  <c r="AF38" i="80"/>
  <c r="AE38" i="80"/>
  <c r="AD38" i="80"/>
  <c r="AC38" i="80"/>
  <c r="AA38" i="80"/>
  <c r="AF37" i="80"/>
  <c r="AE37" i="80"/>
  <c r="AD37" i="80"/>
  <c r="AC37" i="80"/>
  <c r="AA37" i="80"/>
  <c r="AF36" i="80"/>
  <c r="AE36" i="80"/>
  <c r="AD36" i="80"/>
  <c r="AC36" i="80"/>
  <c r="AA36" i="80"/>
  <c r="AF35" i="80"/>
  <c r="AE35" i="80"/>
  <c r="AD35" i="80"/>
  <c r="AC35" i="80"/>
  <c r="AA35" i="80"/>
  <c r="AF34" i="80"/>
  <c r="AE34" i="80"/>
  <c r="AD34" i="80"/>
  <c r="AC34" i="80"/>
  <c r="AA34" i="80"/>
  <c r="AF33" i="80"/>
  <c r="AE33" i="80"/>
  <c r="AD33" i="80"/>
  <c r="AC33" i="80"/>
  <c r="AA33" i="80"/>
  <c r="AF32" i="80"/>
  <c r="AE32" i="80"/>
  <c r="AD32" i="80"/>
  <c r="AC32" i="80"/>
  <c r="AA32" i="80"/>
  <c r="AF31" i="80"/>
  <c r="AE31" i="80"/>
  <c r="AD31" i="80"/>
  <c r="AC31" i="80"/>
  <c r="AA31" i="80"/>
  <c r="AF30" i="80"/>
  <c r="AE30" i="80"/>
  <c r="AD30" i="80"/>
  <c r="AC30" i="80"/>
  <c r="AA30" i="80"/>
  <c r="AF29" i="80"/>
  <c r="AE29" i="80"/>
  <c r="AD29" i="80"/>
  <c r="AC29" i="80"/>
  <c r="AA29" i="80"/>
  <c r="AF28" i="80"/>
  <c r="AE28" i="80"/>
  <c r="AD28" i="80"/>
  <c r="AC28" i="80"/>
  <c r="AA28" i="80"/>
  <c r="AF27" i="80"/>
  <c r="AE27" i="80"/>
  <c r="AD27" i="80"/>
  <c r="AC27" i="80"/>
  <c r="AA27" i="80"/>
  <c r="AF26" i="80"/>
  <c r="AE26" i="80"/>
  <c r="AD26" i="80"/>
  <c r="AC26" i="80"/>
  <c r="AA26" i="80"/>
  <c r="AF25" i="80"/>
  <c r="AE25" i="80"/>
  <c r="AD25" i="80"/>
  <c r="AC25" i="80"/>
  <c r="AA25" i="80"/>
  <c r="AF24" i="80"/>
  <c r="AE24" i="80"/>
  <c r="AD24" i="80"/>
  <c r="AC24" i="80"/>
  <c r="AA24" i="80"/>
  <c r="AF23" i="80"/>
  <c r="AE23" i="80"/>
  <c r="AD23" i="80"/>
  <c r="AC23" i="80"/>
  <c r="AA23" i="80"/>
  <c r="AF22" i="80"/>
  <c r="AE22" i="80"/>
  <c r="AD22" i="80"/>
  <c r="AC22" i="80"/>
  <c r="AA22" i="80"/>
  <c r="AF21" i="80"/>
  <c r="AE21" i="80"/>
  <c r="AD21" i="80"/>
  <c r="AD15" i="80" s="1"/>
  <c r="AC21" i="80"/>
  <c r="AA21" i="80"/>
  <c r="AF20" i="80"/>
  <c r="AE20" i="80"/>
  <c r="AD20" i="80"/>
  <c r="AC20" i="80"/>
  <c r="AA20" i="80"/>
  <c r="AF19" i="80"/>
  <c r="AF15" i="80" s="1"/>
  <c r="AE19" i="80"/>
  <c r="AE15" i="80" s="1"/>
  <c r="AD19" i="80"/>
  <c r="AC19" i="80"/>
  <c r="AA19" i="80"/>
  <c r="AF18" i="80"/>
  <c r="AE18" i="80"/>
  <c r="AD18" i="80"/>
  <c r="AC18" i="80"/>
  <c r="AA18" i="80"/>
  <c r="AA16" i="80" s="1"/>
  <c r="O19" i="47" s="1"/>
  <c r="Y16" i="80"/>
  <c r="X16" i="80"/>
  <c r="L19" i="47" s="1"/>
  <c r="V16" i="80"/>
  <c r="U16" i="80"/>
  <c r="M16" i="80"/>
  <c r="L16" i="80"/>
  <c r="AC15" i="80"/>
  <c r="P14" i="80"/>
  <c r="X11" i="80"/>
  <c r="T11" i="80"/>
  <c r="S11" i="80"/>
  <c r="Q11" i="80"/>
  <c r="C11" i="80"/>
  <c r="D11" i="80" s="1"/>
  <c r="X9" i="80"/>
  <c r="W9" i="80"/>
  <c r="R9" i="80"/>
  <c r="X8" i="80"/>
  <c r="L8" i="80"/>
  <c r="M8" i="80" s="1"/>
  <c r="J8" i="80"/>
  <c r="H8" i="80"/>
  <c r="D8" i="80"/>
  <c r="X7" i="80"/>
  <c r="C7" i="80"/>
  <c r="X6" i="80"/>
  <c r="A12" i="80" s="1"/>
  <c r="C6" i="80"/>
  <c r="AF567" i="76"/>
  <c r="AE567" i="76"/>
  <c r="AD567" i="76"/>
  <c r="AC567" i="76"/>
  <c r="AA567" i="76"/>
  <c r="AF566" i="76"/>
  <c r="AE566" i="76"/>
  <c r="AD566" i="76"/>
  <c r="AC566" i="76"/>
  <c r="AA566" i="76"/>
  <c r="AF565" i="76"/>
  <c r="AE565" i="76"/>
  <c r="AD565" i="76"/>
  <c r="AC565" i="76"/>
  <c r="AA565" i="76"/>
  <c r="AF564" i="76"/>
  <c r="AE564" i="76"/>
  <c r="AD564" i="76"/>
  <c r="AC564" i="76"/>
  <c r="AA564" i="76"/>
  <c r="AF563" i="76"/>
  <c r="AE563" i="76"/>
  <c r="AD563" i="76"/>
  <c r="AC563" i="76"/>
  <c r="AA563" i="76"/>
  <c r="AF562" i="76"/>
  <c r="AE562" i="76"/>
  <c r="AD562" i="76"/>
  <c r="AC562" i="76"/>
  <c r="AA562" i="76"/>
  <c r="AF561" i="76"/>
  <c r="AE561" i="76"/>
  <c r="AD561" i="76"/>
  <c r="AC561" i="76"/>
  <c r="AA561" i="76"/>
  <c r="AF560" i="76"/>
  <c r="AE560" i="76"/>
  <c r="AD560" i="76"/>
  <c r="AC560" i="76"/>
  <c r="AA560" i="76"/>
  <c r="AF559" i="76"/>
  <c r="AE559" i="76"/>
  <c r="AD559" i="76"/>
  <c r="AC559" i="76"/>
  <c r="AA559" i="76"/>
  <c r="AF558" i="76"/>
  <c r="AE558" i="76"/>
  <c r="AD558" i="76"/>
  <c r="AC558" i="76"/>
  <c r="AA558" i="76"/>
  <c r="AF557" i="76"/>
  <c r="AE557" i="76"/>
  <c r="AD557" i="76"/>
  <c r="AC557" i="76"/>
  <c r="AA557" i="76"/>
  <c r="AF556" i="76"/>
  <c r="AE556" i="76"/>
  <c r="AD556" i="76"/>
  <c r="AC556" i="76"/>
  <c r="AA556" i="76"/>
  <c r="AF555" i="76"/>
  <c r="AE555" i="76"/>
  <c r="AD555" i="76"/>
  <c r="AC555" i="76"/>
  <c r="AA555" i="76"/>
  <c r="AF554" i="76"/>
  <c r="AE554" i="76"/>
  <c r="AD554" i="76"/>
  <c r="AC554" i="76"/>
  <c r="AA554" i="76"/>
  <c r="AF553" i="76"/>
  <c r="AE553" i="76"/>
  <c r="AD553" i="76"/>
  <c r="AC553" i="76"/>
  <c r="AA553" i="76"/>
  <c r="AF552" i="76"/>
  <c r="AE552" i="76"/>
  <c r="AD552" i="76"/>
  <c r="AC552" i="76"/>
  <c r="AA552" i="76"/>
  <c r="AF551" i="76"/>
  <c r="AE551" i="76"/>
  <c r="AD551" i="76"/>
  <c r="AC551" i="76"/>
  <c r="AA551" i="76"/>
  <c r="AF550" i="76"/>
  <c r="AE550" i="76"/>
  <c r="AD550" i="76"/>
  <c r="AC550" i="76"/>
  <c r="AA550" i="76"/>
  <c r="AF549" i="76"/>
  <c r="AE549" i="76"/>
  <c r="AD549" i="76"/>
  <c r="AC549" i="76"/>
  <c r="AA549" i="76"/>
  <c r="AF548" i="76"/>
  <c r="AE548" i="76"/>
  <c r="AD548" i="76"/>
  <c r="AC548" i="76"/>
  <c r="AA548" i="76"/>
  <c r="AF547" i="76"/>
  <c r="AE547" i="76"/>
  <c r="AD547" i="76"/>
  <c r="AC547" i="76"/>
  <c r="AA547" i="76"/>
  <c r="AF546" i="76"/>
  <c r="AE546" i="76"/>
  <c r="AD546" i="76"/>
  <c r="AC546" i="76"/>
  <c r="AA546" i="76"/>
  <c r="AF545" i="76"/>
  <c r="AE545" i="76"/>
  <c r="AD545" i="76"/>
  <c r="AC545" i="76"/>
  <c r="AA545" i="76"/>
  <c r="AF544" i="76"/>
  <c r="AE544" i="76"/>
  <c r="AD544" i="76"/>
  <c r="AC544" i="76"/>
  <c r="AA544" i="76"/>
  <c r="AF543" i="76"/>
  <c r="AE543" i="76"/>
  <c r="AD543" i="76"/>
  <c r="AC543" i="76"/>
  <c r="AA543" i="76"/>
  <c r="AF542" i="76"/>
  <c r="AE542" i="76"/>
  <c r="AD542" i="76"/>
  <c r="AC542" i="76"/>
  <c r="AA542" i="76"/>
  <c r="AF541" i="76"/>
  <c r="AE541" i="76"/>
  <c r="AD541" i="76"/>
  <c r="AC541" i="76"/>
  <c r="AA541" i="76"/>
  <c r="AF540" i="76"/>
  <c r="AE540" i="76"/>
  <c r="AD540" i="76"/>
  <c r="AC540" i="76"/>
  <c r="AA540" i="76"/>
  <c r="AF539" i="76"/>
  <c r="AE539" i="76"/>
  <c r="AD539" i="76"/>
  <c r="AC539" i="76"/>
  <c r="AA539" i="76"/>
  <c r="AF538" i="76"/>
  <c r="AE538" i="76"/>
  <c r="AD538" i="76"/>
  <c r="AC538" i="76"/>
  <c r="AA538" i="76"/>
  <c r="AF537" i="76"/>
  <c r="AE537" i="76"/>
  <c r="AD537" i="76"/>
  <c r="AC537" i="76"/>
  <c r="AA537" i="76"/>
  <c r="AF536" i="76"/>
  <c r="AE536" i="76"/>
  <c r="AD536" i="76"/>
  <c r="AC536" i="76"/>
  <c r="AA536" i="76"/>
  <c r="AF535" i="76"/>
  <c r="AE535" i="76"/>
  <c r="AD535" i="76"/>
  <c r="AC535" i="76"/>
  <c r="AA535" i="76"/>
  <c r="AF534" i="76"/>
  <c r="AE534" i="76"/>
  <c r="AD534" i="76"/>
  <c r="AC534" i="76"/>
  <c r="AA534" i="76"/>
  <c r="AF533" i="76"/>
  <c r="AE533" i="76"/>
  <c r="AD533" i="76"/>
  <c r="AC533" i="76"/>
  <c r="AA533" i="76"/>
  <c r="AF532" i="76"/>
  <c r="AE532" i="76"/>
  <c r="AD532" i="76"/>
  <c r="AC532" i="76"/>
  <c r="AA532" i="76"/>
  <c r="AF531" i="76"/>
  <c r="AE531" i="76"/>
  <c r="AD531" i="76"/>
  <c r="AC531" i="76"/>
  <c r="AA531" i="76"/>
  <c r="AF530" i="76"/>
  <c r="AE530" i="76"/>
  <c r="AD530" i="76"/>
  <c r="AC530" i="76"/>
  <c r="AA530" i="76"/>
  <c r="AF529" i="76"/>
  <c r="AE529" i="76"/>
  <c r="AD529" i="76"/>
  <c r="AC529" i="76"/>
  <c r="AA529" i="76"/>
  <c r="AF528" i="76"/>
  <c r="AE528" i="76"/>
  <c r="AD528" i="76"/>
  <c r="AC528" i="76"/>
  <c r="AA528" i="76"/>
  <c r="AF527" i="76"/>
  <c r="AE527" i="76"/>
  <c r="AD527" i="76"/>
  <c r="AC527" i="76"/>
  <c r="AA527" i="76"/>
  <c r="AF526" i="76"/>
  <c r="AE526" i="76"/>
  <c r="AD526" i="76"/>
  <c r="AC526" i="76"/>
  <c r="AA526" i="76"/>
  <c r="AF525" i="76"/>
  <c r="AE525" i="76"/>
  <c r="AD525" i="76"/>
  <c r="AC525" i="76"/>
  <c r="AA525" i="76"/>
  <c r="AF524" i="76"/>
  <c r="AE524" i="76"/>
  <c r="AD524" i="76"/>
  <c r="AC524" i="76"/>
  <c r="AA524" i="76"/>
  <c r="AF523" i="76"/>
  <c r="AE523" i="76"/>
  <c r="AD523" i="76"/>
  <c r="AC523" i="76"/>
  <c r="AA523" i="76"/>
  <c r="AF522" i="76"/>
  <c r="AE522" i="76"/>
  <c r="AD522" i="76"/>
  <c r="AC522" i="76"/>
  <c r="AA522" i="76"/>
  <c r="AF521" i="76"/>
  <c r="AE521" i="76"/>
  <c r="AD521" i="76"/>
  <c r="AC521" i="76"/>
  <c r="AA521" i="76"/>
  <c r="AF520" i="76"/>
  <c r="AE520" i="76"/>
  <c r="AD520" i="76"/>
  <c r="AC520" i="76"/>
  <c r="AA520" i="76"/>
  <c r="AF519" i="76"/>
  <c r="AE519" i="76"/>
  <c r="AD519" i="76"/>
  <c r="AC519" i="76"/>
  <c r="AA519" i="76"/>
  <c r="AF518" i="76"/>
  <c r="AE518" i="76"/>
  <c r="AD518" i="76"/>
  <c r="AC518" i="76"/>
  <c r="AA518" i="76"/>
  <c r="AF517" i="76"/>
  <c r="AE517" i="76"/>
  <c r="AD517" i="76"/>
  <c r="AC517" i="76"/>
  <c r="AA517" i="76"/>
  <c r="AF516" i="76"/>
  <c r="AE516" i="76"/>
  <c r="AD516" i="76"/>
  <c r="AC516" i="76"/>
  <c r="AA516" i="76"/>
  <c r="AF515" i="76"/>
  <c r="AE515" i="76"/>
  <c r="AD515" i="76"/>
  <c r="AC515" i="76"/>
  <c r="AA515" i="76"/>
  <c r="AF514" i="76"/>
  <c r="AE514" i="76"/>
  <c r="AD514" i="76"/>
  <c r="AC514" i="76"/>
  <c r="AA514" i="76"/>
  <c r="AF513" i="76"/>
  <c r="AE513" i="76"/>
  <c r="AD513" i="76"/>
  <c r="AC513" i="76"/>
  <c r="AA513" i="76"/>
  <c r="AF512" i="76"/>
  <c r="AE512" i="76"/>
  <c r="AD512" i="76"/>
  <c r="AC512" i="76"/>
  <c r="AA512" i="76"/>
  <c r="AF511" i="76"/>
  <c r="AE511" i="76"/>
  <c r="AD511" i="76"/>
  <c r="AC511" i="76"/>
  <c r="AA511" i="76"/>
  <c r="AF510" i="76"/>
  <c r="AE510" i="76"/>
  <c r="AD510" i="76"/>
  <c r="AC510" i="76"/>
  <c r="AA510" i="76"/>
  <c r="AF509" i="76"/>
  <c r="AE509" i="76"/>
  <c r="AD509" i="76"/>
  <c r="AC509" i="76"/>
  <c r="AA509" i="76"/>
  <c r="AF508" i="76"/>
  <c r="AE508" i="76"/>
  <c r="AD508" i="76"/>
  <c r="AC508" i="76"/>
  <c r="AA508" i="76"/>
  <c r="AF507" i="76"/>
  <c r="AE507" i="76"/>
  <c r="AD507" i="76"/>
  <c r="AC507" i="76"/>
  <c r="AA507" i="76"/>
  <c r="AF506" i="76"/>
  <c r="AE506" i="76"/>
  <c r="AD506" i="76"/>
  <c r="AC506" i="76"/>
  <c r="AA506" i="76"/>
  <c r="AF505" i="76"/>
  <c r="AE505" i="76"/>
  <c r="AD505" i="76"/>
  <c r="AC505" i="76"/>
  <c r="AA505" i="76"/>
  <c r="AF504" i="76"/>
  <c r="AE504" i="76"/>
  <c r="AD504" i="76"/>
  <c r="AC504" i="76"/>
  <c r="AA504" i="76"/>
  <c r="AF503" i="76"/>
  <c r="AE503" i="76"/>
  <c r="AD503" i="76"/>
  <c r="AC503" i="76"/>
  <c r="AA503" i="76"/>
  <c r="AF502" i="76"/>
  <c r="AE502" i="76"/>
  <c r="AD502" i="76"/>
  <c r="AC502" i="76"/>
  <c r="AA502" i="76"/>
  <c r="AF501" i="76"/>
  <c r="AE501" i="76"/>
  <c r="AD501" i="76"/>
  <c r="AC501" i="76"/>
  <c r="AA501" i="76"/>
  <c r="AF500" i="76"/>
  <c r="AE500" i="76"/>
  <c r="AD500" i="76"/>
  <c r="AC500" i="76"/>
  <c r="AA500" i="76"/>
  <c r="AF499" i="76"/>
  <c r="AE499" i="76"/>
  <c r="AD499" i="76"/>
  <c r="AC499" i="76"/>
  <c r="AA499" i="76"/>
  <c r="AF498" i="76"/>
  <c r="AE498" i="76"/>
  <c r="AD498" i="76"/>
  <c r="AC498" i="76"/>
  <c r="AA498" i="76"/>
  <c r="AF497" i="76"/>
  <c r="AE497" i="76"/>
  <c r="AD497" i="76"/>
  <c r="AC497" i="76"/>
  <c r="AA497" i="76"/>
  <c r="AF496" i="76"/>
  <c r="AE496" i="76"/>
  <c r="AD496" i="76"/>
  <c r="AC496" i="76"/>
  <c r="AA496" i="76"/>
  <c r="AF495" i="76"/>
  <c r="AE495" i="76"/>
  <c r="AD495" i="76"/>
  <c r="AC495" i="76"/>
  <c r="AA495" i="76"/>
  <c r="AF494" i="76"/>
  <c r="AE494" i="76"/>
  <c r="AD494" i="76"/>
  <c r="AC494" i="76"/>
  <c r="AA494" i="76"/>
  <c r="AF493" i="76"/>
  <c r="AE493" i="76"/>
  <c r="AD493" i="76"/>
  <c r="AC493" i="76"/>
  <c r="AA493" i="76"/>
  <c r="AF492" i="76"/>
  <c r="AE492" i="76"/>
  <c r="AD492" i="76"/>
  <c r="AC492" i="76"/>
  <c r="AA492" i="76"/>
  <c r="AF491" i="76"/>
  <c r="AE491" i="76"/>
  <c r="AD491" i="76"/>
  <c r="AC491" i="76"/>
  <c r="AA491" i="76"/>
  <c r="AF490" i="76"/>
  <c r="AE490" i="76"/>
  <c r="AD490" i="76"/>
  <c r="AC490" i="76"/>
  <c r="AA490" i="76"/>
  <c r="AF489" i="76"/>
  <c r="AE489" i="76"/>
  <c r="AD489" i="76"/>
  <c r="AC489" i="76"/>
  <c r="AA489" i="76"/>
  <c r="AF488" i="76"/>
  <c r="AE488" i="76"/>
  <c r="AD488" i="76"/>
  <c r="AC488" i="76"/>
  <c r="AA488" i="76"/>
  <c r="AF487" i="76"/>
  <c r="AE487" i="76"/>
  <c r="AD487" i="76"/>
  <c r="AC487" i="76"/>
  <c r="AA487" i="76"/>
  <c r="AF486" i="76"/>
  <c r="AE486" i="76"/>
  <c r="AD486" i="76"/>
  <c r="AC486" i="76"/>
  <c r="AA486" i="76"/>
  <c r="AF485" i="76"/>
  <c r="AE485" i="76"/>
  <c r="AD485" i="76"/>
  <c r="AC485" i="76"/>
  <c r="AA485" i="76"/>
  <c r="AF484" i="76"/>
  <c r="AE484" i="76"/>
  <c r="AD484" i="76"/>
  <c r="AC484" i="76"/>
  <c r="AA484" i="76"/>
  <c r="AF483" i="76"/>
  <c r="AE483" i="76"/>
  <c r="AD483" i="76"/>
  <c r="AC483" i="76"/>
  <c r="AA483" i="76"/>
  <c r="AF482" i="76"/>
  <c r="AE482" i="76"/>
  <c r="AD482" i="76"/>
  <c r="AC482" i="76"/>
  <c r="AA482" i="76"/>
  <c r="AF481" i="76"/>
  <c r="AE481" i="76"/>
  <c r="AD481" i="76"/>
  <c r="AC481" i="76"/>
  <c r="AA481" i="76"/>
  <c r="AF480" i="76"/>
  <c r="AE480" i="76"/>
  <c r="AD480" i="76"/>
  <c r="AC480" i="76"/>
  <c r="AA480" i="76"/>
  <c r="AF479" i="76"/>
  <c r="AE479" i="76"/>
  <c r="AD479" i="76"/>
  <c r="AC479" i="76"/>
  <c r="AA479" i="76"/>
  <c r="AF478" i="76"/>
  <c r="AE478" i="76"/>
  <c r="AD478" i="76"/>
  <c r="AC478" i="76"/>
  <c r="AA478" i="76"/>
  <c r="AF477" i="76"/>
  <c r="AE477" i="76"/>
  <c r="AD477" i="76"/>
  <c r="AC477" i="76"/>
  <c r="AA477" i="76"/>
  <c r="AF476" i="76"/>
  <c r="AE476" i="76"/>
  <c r="AD476" i="76"/>
  <c r="AC476" i="76"/>
  <c r="AA476" i="76"/>
  <c r="AF475" i="76"/>
  <c r="AE475" i="76"/>
  <c r="AD475" i="76"/>
  <c r="AC475" i="76"/>
  <c r="AA475" i="76"/>
  <c r="AF474" i="76"/>
  <c r="AE474" i="76"/>
  <c r="AD474" i="76"/>
  <c r="AC474" i="76"/>
  <c r="AA474" i="76"/>
  <c r="AF473" i="76"/>
  <c r="AE473" i="76"/>
  <c r="AD473" i="76"/>
  <c r="AC473" i="76"/>
  <c r="AA473" i="76"/>
  <c r="AF472" i="76"/>
  <c r="AE472" i="76"/>
  <c r="AD472" i="76"/>
  <c r="AC472" i="76"/>
  <c r="AA472" i="76"/>
  <c r="AF471" i="76"/>
  <c r="AE471" i="76"/>
  <c r="AD471" i="76"/>
  <c r="AC471" i="76"/>
  <c r="AA471" i="76"/>
  <c r="AF470" i="76"/>
  <c r="AE470" i="76"/>
  <c r="AD470" i="76"/>
  <c r="AC470" i="76"/>
  <c r="AA470" i="76"/>
  <c r="AF469" i="76"/>
  <c r="AE469" i="76"/>
  <c r="AD469" i="76"/>
  <c r="AC469" i="76"/>
  <c r="AA469" i="76"/>
  <c r="AF468" i="76"/>
  <c r="AE468" i="76"/>
  <c r="AD468" i="76"/>
  <c r="AC468" i="76"/>
  <c r="AA468" i="76"/>
  <c r="AF467" i="76"/>
  <c r="AE467" i="76"/>
  <c r="AD467" i="76"/>
  <c r="AC467" i="76"/>
  <c r="AA467" i="76"/>
  <c r="AF466" i="76"/>
  <c r="AE466" i="76"/>
  <c r="AD466" i="76"/>
  <c r="AC466" i="76"/>
  <c r="AA466" i="76"/>
  <c r="AF465" i="76"/>
  <c r="AE465" i="76"/>
  <c r="AD465" i="76"/>
  <c r="AC465" i="76"/>
  <c r="AA465" i="76"/>
  <c r="AF464" i="76"/>
  <c r="AE464" i="76"/>
  <c r="AD464" i="76"/>
  <c r="AC464" i="76"/>
  <c r="AA464" i="76"/>
  <c r="AF463" i="76"/>
  <c r="AE463" i="76"/>
  <c r="AD463" i="76"/>
  <c r="AC463" i="76"/>
  <c r="AA463" i="76"/>
  <c r="AF462" i="76"/>
  <c r="AE462" i="76"/>
  <c r="AD462" i="76"/>
  <c r="AC462" i="76"/>
  <c r="AA462" i="76"/>
  <c r="AF461" i="76"/>
  <c r="AE461" i="76"/>
  <c r="AD461" i="76"/>
  <c r="AC461" i="76"/>
  <c r="AA461" i="76"/>
  <c r="AF460" i="76"/>
  <c r="AE460" i="76"/>
  <c r="AD460" i="76"/>
  <c r="AC460" i="76"/>
  <c r="AA460" i="76"/>
  <c r="AF459" i="76"/>
  <c r="AE459" i="76"/>
  <c r="AD459" i="76"/>
  <c r="AC459" i="76"/>
  <c r="AA459" i="76"/>
  <c r="AF458" i="76"/>
  <c r="AE458" i="76"/>
  <c r="AD458" i="76"/>
  <c r="AC458" i="76"/>
  <c r="AA458" i="76"/>
  <c r="AF457" i="76"/>
  <c r="AE457" i="76"/>
  <c r="AD457" i="76"/>
  <c r="AC457" i="76"/>
  <c r="AA457" i="76"/>
  <c r="AF456" i="76"/>
  <c r="AE456" i="76"/>
  <c r="AD456" i="76"/>
  <c r="AC456" i="76"/>
  <c r="AA456" i="76"/>
  <c r="AF455" i="76"/>
  <c r="AE455" i="76"/>
  <c r="AD455" i="76"/>
  <c r="AC455" i="76"/>
  <c r="AA455" i="76"/>
  <c r="AF454" i="76"/>
  <c r="AE454" i="76"/>
  <c r="AD454" i="76"/>
  <c r="AC454" i="76"/>
  <c r="AA454" i="76"/>
  <c r="AF453" i="76"/>
  <c r="AE453" i="76"/>
  <c r="AD453" i="76"/>
  <c r="AC453" i="76"/>
  <c r="AA453" i="76"/>
  <c r="AF452" i="76"/>
  <c r="AE452" i="76"/>
  <c r="AD452" i="76"/>
  <c r="AC452" i="76"/>
  <c r="AA452" i="76"/>
  <c r="AF451" i="76"/>
  <c r="AE451" i="76"/>
  <c r="AD451" i="76"/>
  <c r="AC451" i="76"/>
  <c r="AA451" i="76"/>
  <c r="AF450" i="76"/>
  <c r="AE450" i="76"/>
  <c r="AD450" i="76"/>
  <c r="AC450" i="76"/>
  <c r="AA450" i="76"/>
  <c r="AF449" i="76"/>
  <c r="AE449" i="76"/>
  <c r="AD449" i="76"/>
  <c r="AC449" i="76"/>
  <c r="AA449" i="76"/>
  <c r="AF448" i="76"/>
  <c r="AE448" i="76"/>
  <c r="AD448" i="76"/>
  <c r="AC448" i="76"/>
  <c r="AA448" i="76"/>
  <c r="AF447" i="76"/>
  <c r="AE447" i="76"/>
  <c r="AD447" i="76"/>
  <c r="AC447" i="76"/>
  <c r="AA447" i="76"/>
  <c r="AF446" i="76"/>
  <c r="AE446" i="76"/>
  <c r="AD446" i="76"/>
  <c r="AC446" i="76"/>
  <c r="AA446" i="76"/>
  <c r="AF445" i="76"/>
  <c r="AE445" i="76"/>
  <c r="AD445" i="76"/>
  <c r="AC445" i="76"/>
  <c r="AA445" i="76"/>
  <c r="AF444" i="76"/>
  <c r="AE444" i="76"/>
  <c r="AD444" i="76"/>
  <c r="AC444" i="76"/>
  <c r="AA444" i="76"/>
  <c r="AF443" i="76"/>
  <c r="AE443" i="76"/>
  <c r="AD443" i="76"/>
  <c r="AC443" i="76"/>
  <c r="AA443" i="76"/>
  <c r="AF442" i="76"/>
  <c r="AE442" i="76"/>
  <c r="AD442" i="76"/>
  <c r="AC442" i="76"/>
  <c r="AA442" i="76"/>
  <c r="AF441" i="76"/>
  <c r="AE441" i="76"/>
  <c r="AD441" i="76"/>
  <c r="AC441" i="76"/>
  <c r="AA441" i="76"/>
  <c r="AF440" i="76"/>
  <c r="AE440" i="76"/>
  <c r="AD440" i="76"/>
  <c r="AC440" i="76"/>
  <c r="AA440" i="76"/>
  <c r="AF439" i="76"/>
  <c r="AE439" i="76"/>
  <c r="AD439" i="76"/>
  <c r="AC439" i="76"/>
  <c r="AA439" i="76"/>
  <c r="AF438" i="76"/>
  <c r="AE438" i="76"/>
  <c r="AD438" i="76"/>
  <c r="AC438" i="76"/>
  <c r="AA438" i="76"/>
  <c r="AF437" i="76"/>
  <c r="AE437" i="76"/>
  <c r="AD437" i="76"/>
  <c r="AC437" i="76"/>
  <c r="AA437" i="76"/>
  <c r="AF436" i="76"/>
  <c r="AE436" i="76"/>
  <c r="AD436" i="76"/>
  <c r="AC436" i="76"/>
  <c r="AA436" i="76"/>
  <c r="AF435" i="76"/>
  <c r="AE435" i="76"/>
  <c r="AD435" i="76"/>
  <c r="AC435" i="76"/>
  <c r="AA435" i="76"/>
  <c r="AF434" i="76"/>
  <c r="AE434" i="76"/>
  <c r="AD434" i="76"/>
  <c r="AC434" i="76"/>
  <c r="AA434" i="76"/>
  <c r="AF433" i="76"/>
  <c r="AE433" i="76"/>
  <c r="AD433" i="76"/>
  <c r="AC433" i="76"/>
  <c r="AA433" i="76"/>
  <c r="AF432" i="76"/>
  <c r="AE432" i="76"/>
  <c r="AD432" i="76"/>
  <c r="AC432" i="76"/>
  <c r="AA432" i="76"/>
  <c r="AF431" i="76"/>
  <c r="AE431" i="76"/>
  <c r="AD431" i="76"/>
  <c r="AC431" i="76"/>
  <c r="AA431" i="76"/>
  <c r="AF430" i="76"/>
  <c r="AE430" i="76"/>
  <c r="AD430" i="76"/>
  <c r="AC430" i="76"/>
  <c r="AA430" i="76"/>
  <c r="AF429" i="76"/>
  <c r="AE429" i="76"/>
  <c r="AD429" i="76"/>
  <c r="AC429" i="76"/>
  <c r="AA429" i="76"/>
  <c r="AF428" i="76"/>
  <c r="AE428" i="76"/>
  <c r="AD428" i="76"/>
  <c r="AC428" i="76"/>
  <c r="AA428" i="76"/>
  <c r="AF427" i="76"/>
  <c r="AE427" i="76"/>
  <c r="AD427" i="76"/>
  <c r="AC427" i="76"/>
  <c r="AA427" i="76"/>
  <c r="AF426" i="76"/>
  <c r="AE426" i="76"/>
  <c r="AD426" i="76"/>
  <c r="AC426" i="76"/>
  <c r="AA426" i="76"/>
  <c r="AF425" i="76"/>
  <c r="AE425" i="76"/>
  <c r="AD425" i="76"/>
  <c r="AC425" i="76"/>
  <c r="AA425" i="76"/>
  <c r="AF424" i="76"/>
  <c r="AE424" i="76"/>
  <c r="AD424" i="76"/>
  <c r="AC424" i="76"/>
  <c r="AA424" i="76"/>
  <c r="AF423" i="76"/>
  <c r="AE423" i="76"/>
  <c r="AD423" i="76"/>
  <c r="AC423" i="76"/>
  <c r="AA423" i="76"/>
  <c r="AF422" i="76"/>
  <c r="AE422" i="76"/>
  <c r="AD422" i="76"/>
  <c r="AC422" i="76"/>
  <c r="AA422" i="76"/>
  <c r="AF421" i="76"/>
  <c r="AE421" i="76"/>
  <c r="AD421" i="76"/>
  <c r="AC421" i="76"/>
  <c r="AA421" i="76"/>
  <c r="AF420" i="76"/>
  <c r="AE420" i="76"/>
  <c r="AD420" i="76"/>
  <c r="AC420" i="76"/>
  <c r="AA420" i="76"/>
  <c r="AF419" i="76"/>
  <c r="AE419" i="76"/>
  <c r="AD419" i="76"/>
  <c r="AC419" i="76"/>
  <c r="AA419" i="76"/>
  <c r="AF418" i="76"/>
  <c r="AE418" i="76"/>
  <c r="AD418" i="76"/>
  <c r="AC418" i="76"/>
  <c r="AA418" i="76"/>
  <c r="AF417" i="76"/>
  <c r="AE417" i="76"/>
  <c r="AD417" i="76"/>
  <c r="AC417" i="76"/>
  <c r="AA417" i="76"/>
  <c r="AF416" i="76"/>
  <c r="AE416" i="76"/>
  <c r="AD416" i="76"/>
  <c r="AC416" i="76"/>
  <c r="AA416" i="76"/>
  <c r="AF415" i="76"/>
  <c r="AE415" i="76"/>
  <c r="AD415" i="76"/>
  <c r="AC415" i="76"/>
  <c r="AA415" i="76"/>
  <c r="AF414" i="76"/>
  <c r="AE414" i="76"/>
  <c r="AD414" i="76"/>
  <c r="AC414" i="76"/>
  <c r="AA414" i="76"/>
  <c r="AF413" i="76"/>
  <c r="AE413" i="76"/>
  <c r="AD413" i="76"/>
  <c r="AC413" i="76"/>
  <c r="AA413" i="76"/>
  <c r="AF412" i="76"/>
  <c r="AE412" i="76"/>
  <c r="AD412" i="76"/>
  <c r="AC412" i="76"/>
  <c r="AA412" i="76"/>
  <c r="AF411" i="76"/>
  <c r="AE411" i="76"/>
  <c r="AD411" i="76"/>
  <c r="AC411" i="76"/>
  <c r="AA411" i="76"/>
  <c r="AF410" i="76"/>
  <c r="AE410" i="76"/>
  <c r="AD410" i="76"/>
  <c r="AC410" i="76"/>
  <c r="AA410" i="76"/>
  <c r="AF409" i="76"/>
  <c r="AE409" i="76"/>
  <c r="AD409" i="76"/>
  <c r="AC409" i="76"/>
  <c r="AA409" i="76"/>
  <c r="AF408" i="76"/>
  <c r="AE408" i="76"/>
  <c r="AD408" i="76"/>
  <c r="AC408" i="76"/>
  <c r="AA408" i="76"/>
  <c r="AF407" i="76"/>
  <c r="AE407" i="76"/>
  <c r="AD407" i="76"/>
  <c r="AC407" i="76"/>
  <c r="AA407" i="76"/>
  <c r="AF406" i="76"/>
  <c r="AE406" i="76"/>
  <c r="AD406" i="76"/>
  <c r="AC406" i="76"/>
  <c r="AA406" i="76"/>
  <c r="AF405" i="76"/>
  <c r="AE405" i="76"/>
  <c r="AD405" i="76"/>
  <c r="AC405" i="76"/>
  <c r="AA405" i="76"/>
  <c r="AF404" i="76"/>
  <c r="AE404" i="76"/>
  <c r="AD404" i="76"/>
  <c r="AC404" i="76"/>
  <c r="AA404" i="76"/>
  <c r="AF403" i="76"/>
  <c r="AE403" i="76"/>
  <c r="AD403" i="76"/>
  <c r="AC403" i="76"/>
  <c r="AA403" i="76"/>
  <c r="AF402" i="76"/>
  <c r="AE402" i="76"/>
  <c r="AD402" i="76"/>
  <c r="AC402" i="76"/>
  <c r="AA402" i="76"/>
  <c r="AF401" i="76"/>
  <c r="AE401" i="76"/>
  <c r="AD401" i="76"/>
  <c r="AC401" i="76"/>
  <c r="AA401" i="76"/>
  <c r="AF400" i="76"/>
  <c r="AE400" i="76"/>
  <c r="AD400" i="76"/>
  <c r="AC400" i="76"/>
  <c r="AA400" i="76"/>
  <c r="AF399" i="76"/>
  <c r="AE399" i="76"/>
  <c r="AD399" i="76"/>
  <c r="AC399" i="76"/>
  <c r="AA399" i="76"/>
  <c r="AF398" i="76"/>
  <c r="AE398" i="76"/>
  <c r="AD398" i="76"/>
  <c r="AC398" i="76"/>
  <c r="AA398" i="76"/>
  <c r="AF397" i="76"/>
  <c r="AE397" i="76"/>
  <c r="AD397" i="76"/>
  <c r="AC397" i="76"/>
  <c r="AA397" i="76"/>
  <c r="AF396" i="76"/>
  <c r="AE396" i="76"/>
  <c r="AD396" i="76"/>
  <c r="AC396" i="76"/>
  <c r="AA396" i="76"/>
  <c r="AF395" i="76"/>
  <c r="AE395" i="76"/>
  <c r="AD395" i="76"/>
  <c r="AC395" i="76"/>
  <c r="AA395" i="76"/>
  <c r="AF394" i="76"/>
  <c r="AE394" i="76"/>
  <c r="AD394" i="76"/>
  <c r="AC394" i="76"/>
  <c r="AA394" i="76"/>
  <c r="AF393" i="76"/>
  <c r="AE393" i="76"/>
  <c r="AD393" i="76"/>
  <c r="AC393" i="76"/>
  <c r="AA393" i="76"/>
  <c r="AF392" i="76"/>
  <c r="AE392" i="76"/>
  <c r="AD392" i="76"/>
  <c r="AC392" i="76"/>
  <c r="AA392" i="76"/>
  <c r="AF391" i="76"/>
  <c r="AE391" i="76"/>
  <c r="AD391" i="76"/>
  <c r="AC391" i="76"/>
  <c r="AA391" i="76"/>
  <c r="AF390" i="76"/>
  <c r="AE390" i="76"/>
  <c r="AD390" i="76"/>
  <c r="AC390" i="76"/>
  <c r="AA390" i="76"/>
  <c r="AF389" i="76"/>
  <c r="AE389" i="76"/>
  <c r="AD389" i="76"/>
  <c r="AC389" i="76"/>
  <c r="AA389" i="76"/>
  <c r="AF388" i="76"/>
  <c r="AE388" i="76"/>
  <c r="AD388" i="76"/>
  <c r="AC388" i="76"/>
  <c r="AA388" i="76"/>
  <c r="AF387" i="76"/>
  <c r="AE387" i="76"/>
  <c r="AD387" i="76"/>
  <c r="AC387" i="76"/>
  <c r="AA387" i="76"/>
  <c r="AF386" i="76"/>
  <c r="AE386" i="76"/>
  <c r="AD386" i="76"/>
  <c r="AC386" i="76"/>
  <c r="AA386" i="76"/>
  <c r="AF385" i="76"/>
  <c r="AE385" i="76"/>
  <c r="AD385" i="76"/>
  <c r="AC385" i="76"/>
  <c r="AA385" i="76"/>
  <c r="AF384" i="76"/>
  <c r="AE384" i="76"/>
  <c r="AD384" i="76"/>
  <c r="AC384" i="76"/>
  <c r="AA384" i="76"/>
  <c r="AF383" i="76"/>
  <c r="AE383" i="76"/>
  <c r="AD383" i="76"/>
  <c r="AC383" i="76"/>
  <c r="AA383" i="76"/>
  <c r="AF382" i="76"/>
  <c r="AE382" i="76"/>
  <c r="AD382" i="76"/>
  <c r="AC382" i="76"/>
  <c r="AA382" i="76"/>
  <c r="AF381" i="76"/>
  <c r="AE381" i="76"/>
  <c r="AD381" i="76"/>
  <c r="AC381" i="76"/>
  <c r="AA381" i="76"/>
  <c r="AF380" i="76"/>
  <c r="AE380" i="76"/>
  <c r="AD380" i="76"/>
  <c r="AC380" i="76"/>
  <c r="AA380" i="76"/>
  <c r="AF379" i="76"/>
  <c r="AE379" i="76"/>
  <c r="AD379" i="76"/>
  <c r="AC379" i="76"/>
  <c r="AA379" i="76"/>
  <c r="AF378" i="76"/>
  <c r="AE378" i="76"/>
  <c r="AD378" i="76"/>
  <c r="AC378" i="76"/>
  <c r="AA378" i="76"/>
  <c r="AF377" i="76"/>
  <c r="AE377" i="76"/>
  <c r="AD377" i="76"/>
  <c r="AC377" i="76"/>
  <c r="AA377" i="76"/>
  <c r="AF376" i="76"/>
  <c r="AE376" i="76"/>
  <c r="AD376" i="76"/>
  <c r="AC376" i="76"/>
  <c r="AA376" i="76"/>
  <c r="AF375" i="76"/>
  <c r="AE375" i="76"/>
  <c r="AD375" i="76"/>
  <c r="AC375" i="76"/>
  <c r="AA375" i="76"/>
  <c r="AF374" i="76"/>
  <c r="AE374" i="76"/>
  <c r="AD374" i="76"/>
  <c r="AC374" i="76"/>
  <c r="AA374" i="76"/>
  <c r="AF373" i="76"/>
  <c r="AE373" i="76"/>
  <c r="AD373" i="76"/>
  <c r="AC373" i="76"/>
  <c r="AA373" i="76"/>
  <c r="AF372" i="76"/>
  <c r="AE372" i="76"/>
  <c r="AD372" i="76"/>
  <c r="AC372" i="76"/>
  <c r="AA372" i="76"/>
  <c r="AF371" i="76"/>
  <c r="AE371" i="76"/>
  <c r="AD371" i="76"/>
  <c r="AC371" i="76"/>
  <c r="AA371" i="76"/>
  <c r="AF370" i="76"/>
  <c r="AE370" i="76"/>
  <c r="AD370" i="76"/>
  <c r="AC370" i="76"/>
  <c r="AA370" i="76"/>
  <c r="AF369" i="76"/>
  <c r="AE369" i="76"/>
  <c r="AD369" i="76"/>
  <c r="AC369" i="76"/>
  <c r="AA369" i="76"/>
  <c r="AF368" i="76"/>
  <c r="AE368" i="76"/>
  <c r="AD368" i="76"/>
  <c r="AC368" i="76"/>
  <c r="AA368" i="76"/>
  <c r="AF367" i="76"/>
  <c r="AE367" i="76"/>
  <c r="AD367" i="76"/>
  <c r="AC367" i="76"/>
  <c r="AA367" i="76"/>
  <c r="AF366" i="76"/>
  <c r="AE366" i="76"/>
  <c r="AD366" i="76"/>
  <c r="AC366" i="76"/>
  <c r="AA366" i="76"/>
  <c r="AF365" i="76"/>
  <c r="AE365" i="76"/>
  <c r="AD365" i="76"/>
  <c r="AC365" i="76"/>
  <c r="AA365" i="76"/>
  <c r="AF364" i="76"/>
  <c r="AE364" i="76"/>
  <c r="AD364" i="76"/>
  <c r="AC364" i="76"/>
  <c r="AA364" i="76"/>
  <c r="AF363" i="76"/>
  <c r="AE363" i="76"/>
  <c r="AD363" i="76"/>
  <c r="AC363" i="76"/>
  <c r="AA363" i="76"/>
  <c r="AF362" i="76"/>
  <c r="AE362" i="76"/>
  <c r="AD362" i="76"/>
  <c r="AC362" i="76"/>
  <c r="AA362" i="76"/>
  <c r="AF361" i="76"/>
  <c r="AE361" i="76"/>
  <c r="AD361" i="76"/>
  <c r="AC361" i="76"/>
  <c r="AA361" i="76"/>
  <c r="AF360" i="76"/>
  <c r="AE360" i="76"/>
  <c r="AD360" i="76"/>
  <c r="AC360" i="76"/>
  <c r="AA360" i="76"/>
  <c r="AF359" i="76"/>
  <c r="AE359" i="76"/>
  <c r="AD359" i="76"/>
  <c r="AC359" i="76"/>
  <c r="AA359" i="76"/>
  <c r="AF358" i="76"/>
  <c r="AE358" i="76"/>
  <c r="AD358" i="76"/>
  <c r="AC358" i="76"/>
  <c r="AA358" i="76"/>
  <c r="AF357" i="76"/>
  <c r="AE357" i="76"/>
  <c r="AD357" i="76"/>
  <c r="AC357" i="76"/>
  <c r="AA357" i="76"/>
  <c r="AF356" i="76"/>
  <c r="AE356" i="76"/>
  <c r="AD356" i="76"/>
  <c r="AC356" i="76"/>
  <c r="AA356" i="76"/>
  <c r="AF355" i="76"/>
  <c r="AE355" i="76"/>
  <c r="AD355" i="76"/>
  <c r="AC355" i="76"/>
  <c r="AA355" i="76"/>
  <c r="AF354" i="76"/>
  <c r="AE354" i="76"/>
  <c r="AD354" i="76"/>
  <c r="AC354" i="76"/>
  <c r="AA354" i="76"/>
  <c r="AF353" i="76"/>
  <c r="AE353" i="76"/>
  <c r="AD353" i="76"/>
  <c r="AC353" i="76"/>
  <c r="AA353" i="76"/>
  <c r="AF352" i="76"/>
  <c r="AE352" i="76"/>
  <c r="AD352" i="76"/>
  <c r="AC352" i="76"/>
  <c r="AA352" i="76"/>
  <c r="AF351" i="76"/>
  <c r="AE351" i="76"/>
  <c r="AD351" i="76"/>
  <c r="AC351" i="76"/>
  <c r="AA351" i="76"/>
  <c r="AF350" i="76"/>
  <c r="AE350" i="76"/>
  <c r="AD350" i="76"/>
  <c r="AC350" i="76"/>
  <c r="AA350" i="76"/>
  <c r="AF349" i="76"/>
  <c r="AE349" i="76"/>
  <c r="AD349" i="76"/>
  <c r="AC349" i="76"/>
  <c r="AA349" i="76"/>
  <c r="AF348" i="76"/>
  <c r="AE348" i="76"/>
  <c r="AD348" i="76"/>
  <c r="AC348" i="76"/>
  <c r="AA348" i="76"/>
  <c r="AF347" i="76"/>
  <c r="AE347" i="76"/>
  <c r="AD347" i="76"/>
  <c r="AC347" i="76"/>
  <c r="AA347" i="76"/>
  <c r="AF346" i="76"/>
  <c r="AE346" i="76"/>
  <c r="AD346" i="76"/>
  <c r="AC346" i="76"/>
  <c r="AA346" i="76"/>
  <c r="AF345" i="76"/>
  <c r="AE345" i="76"/>
  <c r="AD345" i="76"/>
  <c r="AC345" i="76"/>
  <c r="AA345" i="76"/>
  <c r="AF344" i="76"/>
  <c r="AE344" i="76"/>
  <c r="AD344" i="76"/>
  <c r="AC344" i="76"/>
  <c r="AA344" i="76"/>
  <c r="AF343" i="76"/>
  <c r="AE343" i="76"/>
  <c r="AD343" i="76"/>
  <c r="AC343" i="76"/>
  <c r="AA343" i="76"/>
  <c r="AF342" i="76"/>
  <c r="AE342" i="76"/>
  <c r="AD342" i="76"/>
  <c r="AC342" i="76"/>
  <c r="AA342" i="76"/>
  <c r="AF341" i="76"/>
  <c r="AE341" i="76"/>
  <c r="AD341" i="76"/>
  <c r="AC341" i="76"/>
  <c r="AA341" i="76"/>
  <c r="AF340" i="76"/>
  <c r="AE340" i="76"/>
  <c r="AD340" i="76"/>
  <c r="AC340" i="76"/>
  <c r="AA340" i="76"/>
  <c r="AF339" i="76"/>
  <c r="AE339" i="76"/>
  <c r="AD339" i="76"/>
  <c r="AC339" i="76"/>
  <c r="AA339" i="76"/>
  <c r="AF338" i="76"/>
  <c r="AE338" i="76"/>
  <c r="AD338" i="76"/>
  <c r="AC338" i="76"/>
  <c r="AA338" i="76"/>
  <c r="AF337" i="76"/>
  <c r="AE337" i="76"/>
  <c r="AD337" i="76"/>
  <c r="AC337" i="76"/>
  <c r="AA337" i="76"/>
  <c r="AF336" i="76"/>
  <c r="AE336" i="76"/>
  <c r="AD336" i="76"/>
  <c r="AC336" i="76"/>
  <c r="AA336" i="76"/>
  <c r="AF335" i="76"/>
  <c r="AE335" i="76"/>
  <c r="AD335" i="76"/>
  <c r="AC335" i="76"/>
  <c r="AA335" i="76"/>
  <c r="AF334" i="76"/>
  <c r="AE334" i="76"/>
  <c r="AD334" i="76"/>
  <c r="AC334" i="76"/>
  <c r="AA334" i="76"/>
  <c r="AF333" i="76"/>
  <c r="AE333" i="76"/>
  <c r="AD333" i="76"/>
  <c r="AC333" i="76"/>
  <c r="AA333" i="76"/>
  <c r="AF332" i="76"/>
  <c r="AE332" i="76"/>
  <c r="AD332" i="76"/>
  <c r="AC332" i="76"/>
  <c r="AA332" i="76"/>
  <c r="AF331" i="76"/>
  <c r="AE331" i="76"/>
  <c r="AD331" i="76"/>
  <c r="AC331" i="76"/>
  <c r="AA331" i="76"/>
  <c r="AF330" i="76"/>
  <c r="AE330" i="76"/>
  <c r="AD330" i="76"/>
  <c r="AC330" i="76"/>
  <c r="AA330" i="76"/>
  <c r="AF329" i="76"/>
  <c r="AE329" i="76"/>
  <c r="AD329" i="76"/>
  <c r="AC329" i="76"/>
  <c r="AA329" i="76"/>
  <c r="AF328" i="76"/>
  <c r="AE328" i="76"/>
  <c r="AD328" i="76"/>
  <c r="AC328" i="76"/>
  <c r="AA328" i="76"/>
  <c r="AF327" i="76"/>
  <c r="AE327" i="76"/>
  <c r="AD327" i="76"/>
  <c r="AC327" i="76"/>
  <c r="AA327" i="76"/>
  <c r="AF326" i="76"/>
  <c r="AE326" i="76"/>
  <c r="AD326" i="76"/>
  <c r="AC326" i="76"/>
  <c r="AA326" i="76"/>
  <c r="AF325" i="76"/>
  <c r="AE325" i="76"/>
  <c r="AD325" i="76"/>
  <c r="AC325" i="76"/>
  <c r="AA325" i="76"/>
  <c r="AF324" i="76"/>
  <c r="AE324" i="76"/>
  <c r="AD324" i="76"/>
  <c r="AC324" i="76"/>
  <c r="AA324" i="76"/>
  <c r="AF323" i="76"/>
  <c r="AE323" i="76"/>
  <c r="AD323" i="76"/>
  <c r="AC323" i="76"/>
  <c r="AA323" i="76"/>
  <c r="AF322" i="76"/>
  <c r="AE322" i="76"/>
  <c r="AD322" i="76"/>
  <c r="AC322" i="76"/>
  <c r="AA322" i="76"/>
  <c r="AF321" i="76"/>
  <c r="AE321" i="76"/>
  <c r="AD321" i="76"/>
  <c r="AC321" i="76"/>
  <c r="AA321" i="76"/>
  <c r="AF320" i="76"/>
  <c r="AE320" i="76"/>
  <c r="AD320" i="76"/>
  <c r="AC320" i="76"/>
  <c r="AA320" i="76"/>
  <c r="AF319" i="76"/>
  <c r="AE319" i="76"/>
  <c r="AD319" i="76"/>
  <c r="AC319" i="76"/>
  <c r="AA319" i="76"/>
  <c r="AF318" i="76"/>
  <c r="AE318" i="76"/>
  <c r="AD318" i="76"/>
  <c r="AC318" i="76"/>
  <c r="AA318" i="76"/>
  <c r="AF317" i="76"/>
  <c r="AE317" i="76"/>
  <c r="AD317" i="76"/>
  <c r="AC317" i="76"/>
  <c r="AA317" i="76"/>
  <c r="AF316" i="76"/>
  <c r="AE316" i="76"/>
  <c r="AD316" i="76"/>
  <c r="AC316" i="76"/>
  <c r="AA316" i="76"/>
  <c r="AF315" i="76"/>
  <c r="AE315" i="76"/>
  <c r="AD315" i="76"/>
  <c r="AC315" i="76"/>
  <c r="AA315" i="76"/>
  <c r="AF314" i="76"/>
  <c r="AE314" i="76"/>
  <c r="AD314" i="76"/>
  <c r="AC314" i="76"/>
  <c r="AA314" i="76"/>
  <c r="AF313" i="76"/>
  <c r="AE313" i="76"/>
  <c r="AD313" i="76"/>
  <c r="AC313" i="76"/>
  <c r="AA313" i="76"/>
  <c r="AF312" i="76"/>
  <c r="AE312" i="76"/>
  <c r="AD312" i="76"/>
  <c r="AC312" i="76"/>
  <c r="AA312" i="76"/>
  <c r="AF311" i="76"/>
  <c r="AE311" i="76"/>
  <c r="AD311" i="76"/>
  <c r="AC311" i="76"/>
  <c r="AA311" i="76"/>
  <c r="AF310" i="76"/>
  <c r="AE310" i="76"/>
  <c r="AD310" i="76"/>
  <c r="AC310" i="76"/>
  <c r="AA310" i="76"/>
  <c r="AF309" i="76"/>
  <c r="AE309" i="76"/>
  <c r="AD309" i="76"/>
  <c r="AC309" i="76"/>
  <c r="AA309" i="76"/>
  <c r="AF308" i="76"/>
  <c r="AE308" i="76"/>
  <c r="AD308" i="76"/>
  <c r="AC308" i="76"/>
  <c r="AA308" i="76"/>
  <c r="AF307" i="76"/>
  <c r="AE307" i="76"/>
  <c r="AD307" i="76"/>
  <c r="AC307" i="76"/>
  <c r="AA307" i="76"/>
  <c r="AF306" i="76"/>
  <c r="AE306" i="76"/>
  <c r="AD306" i="76"/>
  <c r="AC306" i="76"/>
  <c r="AA306" i="76"/>
  <c r="AF305" i="76"/>
  <c r="AE305" i="76"/>
  <c r="AD305" i="76"/>
  <c r="AC305" i="76"/>
  <c r="AA305" i="76"/>
  <c r="AF304" i="76"/>
  <c r="AE304" i="76"/>
  <c r="AD304" i="76"/>
  <c r="AC304" i="76"/>
  <c r="AA304" i="76"/>
  <c r="AF303" i="76"/>
  <c r="AE303" i="76"/>
  <c r="AD303" i="76"/>
  <c r="AC303" i="76"/>
  <c r="AA303" i="76"/>
  <c r="AF302" i="76"/>
  <c r="AE302" i="76"/>
  <c r="AD302" i="76"/>
  <c r="AC302" i="76"/>
  <c r="AA302" i="76"/>
  <c r="AF301" i="76"/>
  <c r="AE301" i="76"/>
  <c r="AD301" i="76"/>
  <c r="AC301" i="76"/>
  <c r="AA301" i="76"/>
  <c r="AF300" i="76"/>
  <c r="AE300" i="76"/>
  <c r="AD300" i="76"/>
  <c r="AC300" i="76"/>
  <c r="AA300" i="76"/>
  <c r="AF299" i="76"/>
  <c r="AE299" i="76"/>
  <c r="AD299" i="76"/>
  <c r="AC299" i="76"/>
  <c r="AA299" i="76"/>
  <c r="AF298" i="76"/>
  <c r="AE298" i="76"/>
  <c r="AD298" i="76"/>
  <c r="AC298" i="76"/>
  <c r="AA298" i="76"/>
  <c r="AF297" i="76"/>
  <c r="AE297" i="76"/>
  <c r="AD297" i="76"/>
  <c r="AC297" i="76"/>
  <c r="AA297" i="76"/>
  <c r="AF296" i="76"/>
  <c r="AE296" i="76"/>
  <c r="AD296" i="76"/>
  <c r="AC296" i="76"/>
  <c r="AA296" i="76"/>
  <c r="AF295" i="76"/>
  <c r="AE295" i="76"/>
  <c r="AD295" i="76"/>
  <c r="AC295" i="76"/>
  <c r="AA295" i="76"/>
  <c r="AF294" i="76"/>
  <c r="AE294" i="76"/>
  <c r="AD294" i="76"/>
  <c r="AC294" i="76"/>
  <c r="AA294" i="76"/>
  <c r="AF293" i="76"/>
  <c r="AE293" i="76"/>
  <c r="AD293" i="76"/>
  <c r="AC293" i="76"/>
  <c r="AA293" i="76"/>
  <c r="AF292" i="76"/>
  <c r="AE292" i="76"/>
  <c r="AD292" i="76"/>
  <c r="AC292" i="76"/>
  <c r="AA292" i="76"/>
  <c r="AF291" i="76"/>
  <c r="AE291" i="76"/>
  <c r="AD291" i="76"/>
  <c r="AC291" i="76"/>
  <c r="AA291" i="76"/>
  <c r="AF290" i="76"/>
  <c r="AE290" i="76"/>
  <c r="AD290" i="76"/>
  <c r="AC290" i="76"/>
  <c r="AA290" i="76"/>
  <c r="AF289" i="76"/>
  <c r="AE289" i="76"/>
  <c r="AD289" i="76"/>
  <c r="AC289" i="76"/>
  <c r="AA289" i="76"/>
  <c r="AF288" i="76"/>
  <c r="AE288" i="76"/>
  <c r="AD288" i="76"/>
  <c r="AC288" i="76"/>
  <c r="AA288" i="76"/>
  <c r="AF287" i="76"/>
  <c r="AE287" i="76"/>
  <c r="AD287" i="76"/>
  <c r="AC287" i="76"/>
  <c r="AA287" i="76"/>
  <c r="AF286" i="76"/>
  <c r="AE286" i="76"/>
  <c r="AD286" i="76"/>
  <c r="AC286" i="76"/>
  <c r="AA286" i="76"/>
  <c r="AF285" i="76"/>
  <c r="AE285" i="76"/>
  <c r="AD285" i="76"/>
  <c r="AC285" i="76"/>
  <c r="AA285" i="76"/>
  <c r="AF284" i="76"/>
  <c r="AE284" i="76"/>
  <c r="AD284" i="76"/>
  <c r="AC284" i="76"/>
  <c r="AA284" i="76"/>
  <c r="AF283" i="76"/>
  <c r="AE283" i="76"/>
  <c r="AD283" i="76"/>
  <c r="AC283" i="76"/>
  <c r="AA283" i="76"/>
  <c r="AF282" i="76"/>
  <c r="AE282" i="76"/>
  <c r="AD282" i="76"/>
  <c r="AC282" i="76"/>
  <c r="AA282" i="76"/>
  <c r="AF281" i="76"/>
  <c r="AE281" i="76"/>
  <c r="AD281" i="76"/>
  <c r="AC281" i="76"/>
  <c r="AA281" i="76"/>
  <c r="AF280" i="76"/>
  <c r="AE280" i="76"/>
  <c r="AD280" i="76"/>
  <c r="AC280" i="76"/>
  <c r="AA280" i="76"/>
  <c r="AF279" i="76"/>
  <c r="AE279" i="76"/>
  <c r="AD279" i="76"/>
  <c r="AC279" i="76"/>
  <c r="AA279" i="76"/>
  <c r="AF278" i="76"/>
  <c r="AE278" i="76"/>
  <c r="AD278" i="76"/>
  <c r="AC278" i="76"/>
  <c r="AA278" i="76"/>
  <c r="AF277" i="76"/>
  <c r="AE277" i="76"/>
  <c r="AD277" i="76"/>
  <c r="AC277" i="76"/>
  <c r="AA277" i="76"/>
  <c r="AF276" i="76"/>
  <c r="AE276" i="76"/>
  <c r="AD276" i="76"/>
  <c r="AC276" i="76"/>
  <c r="AA276" i="76"/>
  <c r="AF275" i="76"/>
  <c r="AE275" i="76"/>
  <c r="AD275" i="76"/>
  <c r="AC275" i="76"/>
  <c r="AA275" i="76"/>
  <c r="AF274" i="76"/>
  <c r="AE274" i="76"/>
  <c r="AD274" i="76"/>
  <c r="AC274" i="76"/>
  <c r="AA274" i="76"/>
  <c r="AF273" i="76"/>
  <c r="AE273" i="76"/>
  <c r="AD273" i="76"/>
  <c r="AC273" i="76"/>
  <c r="AA273" i="76"/>
  <c r="AF272" i="76"/>
  <c r="AE272" i="76"/>
  <c r="AD272" i="76"/>
  <c r="AC272" i="76"/>
  <c r="AA272" i="76"/>
  <c r="AF271" i="76"/>
  <c r="AE271" i="76"/>
  <c r="AD271" i="76"/>
  <c r="AC271" i="76"/>
  <c r="AA271" i="76"/>
  <c r="AF270" i="76"/>
  <c r="AE270" i="76"/>
  <c r="AD270" i="76"/>
  <c r="AC270" i="76"/>
  <c r="AA270" i="76"/>
  <c r="AF269" i="76"/>
  <c r="AE269" i="76"/>
  <c r="AD269" i="76"/>
  <c r="AC269" i="76"/>
  <c r="AA269" i="76"/>
  <c r="AF268" i="76"/>
  <c r="AE268" i="76"/>
  <c r="AD268" i="76"/>
  <c r="AC268" i="76"/>
  <c r="AA268" i="76"/>
  <c r="AF267" i="76"/>
  <c r="AE267" i="76"/>
  <c r="AD267" i="76"/>
  <c r="AC267" i="76"/>
  <c r="AA267" i="76"/>
  <c r="AF266" i="76"/>
  <c r="AE266" i="76"/>
  <c r="AD266" i="76"/>
  <c r="AC266" i="76"/>
  <c r="AA266" i="76"/>
  <c r="AF265" i="76"/>
  <c r="AE265" i="76"/>
  <c r="AD265" i="76"/>
  <c r="AC265" i="76"/>
  <c r="AA265" i="76"/>
  <c r="AF264" i="76"/>
  <c r="AE264" i="76"/>
  <c r="AD264" i="76"/>
  <c r="AC264" i="76"/>
  <c r="AA264" i="76"/>
  <c r="AF263" i="76"/>
  <c r="AE263" i="76"/>
  <c r="AD263" i="76"/>
  <c r="AC263" i="76"/>
  <c r="AA263" i="76"/>
  <c r="AF262" i="76"/>
  <c r="AE262" i="76"/>
  <c r="AD262" i="76"/>
  <c r="AC262" i="76"/>
  <c r="AA262" i="76"/>
  <c r="AF261" i="76"/>
  <c r="AE261" i="76"/>
  <c r="AD261" i="76"/>
  <c r="AC261" i="76"/>
  <c r="AA261" i="76"/>
  <c r="AF260" i="76"/>
  <c r="AE260" i="76"/>
  <c r="AD260" i="76"/>
  <c r="AC260" i="76"/>
  <c r="AA260" i="76"/>
  <c r="AF259" i="76"/>
  <c r="AE259" i="76"/>
  <c r="AD259" i="76"/>
  <c r="AC259" i="76"/>
  <c r="AA259" i="76"/>
  <c r="AF258" i="76"/>
  <c r="AE258" i="76"/>
  <c r="AD258" i="76"/>
  <c r="AC258" i="76"/>
  <c r="AA258" i="76"/>
  <c r="AF257" i="76"/>
  <c r="AE257" i="76"/>
  <c r="AD257" i="76"/>
  <c r="AC257" i="76"/>
  <c r="AA257" i="76"/>
  <c r="AF256" i="76"/>
  <c r="AE256" i="76"/>
  <c r="AD256" i="76"/>
  <c r="AC256" i="76"/>
  <c r="AA256" i="76"/>
  <c r="AF255" i="76"/>
  <c r="AE255" i="76"/>
  <c r="AD255" i="76"/>
  <c r="AC255" i="76"/>
  <c r="AA255" i="76"/>
  <c r="AF254" i="76"/>
  <c r="AE254" i="76"/>
  <c r="AD254" i="76"/>
  <c r="AC254" i="76"/>
  <c r="AA254" i="76"/>
  <c r="AF253" i="76"/>
  <c r="AE253" i="76"/>
  <c r="AD253" i="76"/>
  <c r="AC253" i="76"/>
  <c r="AA253" i="76"/>
  <c r="AF252" i="76"/>
  <c r="AE252" i="76"/>
  <c r="AD252" i="76"/>
  <c r="AC252" i="76"/>
  <c r="AA252" i="76"/>
  <c r="AF251" i="76"/>
  <c r="AE251" i="76"/>
  <c r="AD251" i="76"/>
  <c r="AC251" i="76"/>
  <c r="AA251" i="76"/>
  <c r="AF250" i="76"/>
  <c r="AE250" i="76"/>
  <c r="AD250" i="76"/>
  <c r="AC250" i="76"/>
  <c r="AA250" i="76"/>
  <c r="AF249" i="76"/>
  <c r="AE249" i="76"/>
  <c r="AD249" i="76"/>
  <c r="AC249" i="76"/>
  <c r="AA249" i="76"/>
  <c r="AF248" i="76"/>
  <c r="AE248" i="76"/>
  <c r="AD248" i="76"/>
  <c r="AC248" i="76"/>
  <c r="AA248" i="76"/>
  <c r="AF247" i="76"/>
  <c r="AE247" i="76"/>
  <c r="AD247" i="76"/>
  <c r="AC247" i="76"/>
  <c r="AA247" i="76"/>
  <c r="AF246" i="76"/>
  <c r="AE246" i="76"/>
  <c r="AD246" i="76"/>
  <c r="AC246" i="76"/>
  <c r="AA246" i="76"/>
  <c r="AF245" i="76"/>
  <c r="AE245" i="76"/>
  <c r="AD245" i="76"/>
  <c r="AC245" i="76"/>
  <c r="AA245" i="76"/>
  <c r="AF244" i="76"/>
  <c r="AE244" i="76"/>
  <c r="AD244" i="76"/>
  <c r="AC244" i="76"/>
  <c r="AA244" i="76"/>
  <c r="AF243" i="76"/>
  <c r="AE243" i="76"/>
  <c r="AD243" i="76"/>
  <c r="AC243" i="76"/>
  <c r="AA243" i="76"/>
  <c r="AF242" i="76"/>
  <c r="AE242" i="76"/>
  <c r="AD242" i="76"/>
  <c r="AC242" i="76"/>
  <c r="AA242" i="76"/>
  <c r="AF241" i="76"/>
  <c r="AE241" i="76"/>
  <c r="AD241" i="76"/>
  <c r="AC241" i="76"/>
  <c r="AA241" i="76"/>
  <c r="AF240" i="76"/>
  <c r="AE240" i="76"/>
  <c r="AD240" i="76"/>
  <c r="AC240" i="76"/>
  <c r="AA240" i="76"/>
  <c r="AF239" i="76"/>
  <c r="AE239" i="76"/>
  <c r="AD239" i="76"/>
  <c r="AC239" i="76"/>
  <c r="AA239" i="76"/>
  <c r="AF238" i="76"/>
  <c r="AE238" i="76"/>
  <c r="AD238" i="76"/>
  <c r="AC238" i="76"/>
  <c r="AA238" i="76"/>
  <c r="AF237" i="76"/>
  <c r="AE237" i="76"/>
  <c r="AD237" i="76"/>
  <c r="AC237" i="76"/>
  <c r="AA237" i="76"/>
  <c r="AF236" i="76"/>
  <c r="AE236" i="76"/>
  <c r="AD236" i="76"/>
  <c r="AC236" i="76"/>
  <c r="AA236" i="76"/>
  <c r="AF235" i="76"/>
  <c r="AE235" i="76"/>
  <c r="AD235" i="76"/>
  <c r="AC235" i="76"/>
  <c r="AA235" i="76"/>
  <c r="AF234" i="76"/>
  <c r="AE234" i="76"/>
  <c r="AD234" i="76"/>
  <c r="AC234" i="76"/>
  <c r="AA234" i="76"/>
  <c r="AF233" i="76"/>
  <c r="AE233" i="76"/>
  <c r="AD233" i="76"/>
  <c r="AC233" i="76"/>
  <c r="AA233" i="76"/>
  <c r="AF232" i="76"/>
  <c r="AE232" i="76"/>
  <c r="AD232" i="76"/>
  <c r="AC232" i="76"/>
  <c r="AA232" i="76"/>
  <c r="AF231" i="76"/>
  <c r="AE231" i="76"/>
  <c r="AD231" i="76"/>
  <c r="AC231" i="76"/>
  <c r="AA231" i="76"/>
  <c r="AF230" i="76"/>
  <c r="AE230" i="76"/>
  <c r="AD230" i="76"/>
  <c r="AC230" i="76"/>
  <c r="AA230" i="76"/>
  <c r="AF229" i="76"/>
  <c r="AE229" i="76"/>
  <c r="AD229" i="76"/>
  <c r="AC229" i="76"/>
  <c r="AA229" i="76"/>
  <c r="AF228" i="76"/>
  <c r="AE228" i="76"/>
  <c r="AD228" i="76"/>
  <c r="AC228" i="76"/>
  <c r="AA228" i="76"/>
  <c r="AF227" i="76"/>
  <c r="AE227" i="76"/>
  <c r="AD227" i="76"/>
  <c r="AC227" i="76"/>
  <c r="AA227" i="76"/>
  <c r="AF226" i="76"/>
  <c r="AE226" i="76"/>
  <c r="AD226" i="76"/>
  <c r="AC226" i="76"/>
  <c r="AA226" i="76"/>
  <c r="AF225" i="76"/>
  <c r="AE225" i="76"/>
  <c r="AD225" i="76"/>
  <c r="AC225" i="76"/>
  <c r="AA225" i="76"/>
  <c r="AF224" i="76"/>
  <c r="AE224" i="76"/>
  <c r="AD224" i="76"/>
  <c r="AC224" i="76"/>
  <c r="AA224" i="76"/>
  <c r="AF223" i="76"/>
  <c r="AE223" i="76"/>
  <c r="AD223" i="76"/>
  <c r="AC223" i="76"/>
  <c r="AA223" i="76"/>
  <c r="AF222" i="76"/>
  <c r="AE222" i="76"/>
  <c r="AD222" i="76"/>
  <c r="AC222" i="76"/>
  <c r="AA222" i="76"/>
  <c r="AF221" i="76"/>
  <c r="AE221" i="76"/>
  <c r="AD221" i="76"/>
  <c r="AC221" i="76"/>
  <c r="AA221" i="76"/>
  <c r="AF220" i="76"/>
  <c r="AE220" i="76"/>
  <c r="AD220" i="76"/>
  <c r="AC220" i="76"/>
  <c r="AA220" i="76"/>
  <c r="AF219" i="76"/>
  <c r="AE219" i="76"/>
  <c r="AD219" i="76"/>
  <c r="AC219" i="76"/>
  <c r="AA219" i="76"/>
  <c r="AF218" i="76"/>
  <c r="AE218" i="76"/>
  <c r="AD218" i="76"/>
  <c r="AC218" i="76"/>
  <c r="AA218" i="76"/>
  <c r="AF217" i="76"/>
  <c r="AE217" i="76"/>
  <c r="AD217" i="76"/>
  <c r="AC217" i="76"/>
  <c r="AA217" i="76"/>
  <c r="AF216" i="76"/>
  <c r="AE216" i="76"/>
  <c r="AD216" i="76"/>
  <c r="AC216" i="76"/>
  <c r="AA216" i="76"/>
  <c r="AF215" i="76"/>
  <c r="AE215" i="76"/>
  <c r="AD215" i="76"/>
  <c r="AC215" i="76"/>
  <c r="AA215" i="76"/>
  <c r="AF214" i="76"/>
  <c r="AE214" i="76"/>
  <c r="AD214" i="76"/>
  <c r="AC214" i="76"/>
  <c r="AA214" i="76"/>
  <c r="AF213" i="76"/>
  <c r="AE213" i="76"/>
  <c r="AD213" i="76"/>
  <c r="AC213" i="76"/>
  <c r="AA213" i="76"/>
  <c r="AF212" i="76"/>
  <c r="AE212" i="76"/>
  <c r="AD212" i="76"/>
  <c r="AC212" i="76"/>
  <c r="AA212" i="76"/>
  <c r="AF211" i="76"/>
  <c r="AE211" i="76"/>
  <c r="AD211" i="76"/>
  <c r="AC211" i="76"/>
  <c r="AA211" i="76"/>
  <c r="AF210" i="76"/>
  <c r="AE210" i="76"/>
  <c r="AD210" i="76"/>
  <c r="AC210" i="76"/>
  <c r="AA210" i="76"/>
  <c r="AF209" i="76"/>
  <c r="AE209" i="76"/>
  <c r="AD209" i="76"/>
  <c r="AC209" i="76"/>
  <c r="AA209" i="76"/>
  <c r="AF208" i="76"/>
  <c r="AE208" i="76"/>
  <c r="AD208" i="76"/>
  <c r="AC208" i="76"/>
  <c r="AA208" i="76"/>
  <c r="AF207" i="76"/>
  <c r="AE207" i="76"/>
  <c r="AD207" i="76"/>
  <c r="AC207" i="76"/>
  <c r="AA207" i="76"/>
  <c r="AF206" i="76"/>
  <c r="AE206" i="76"/>
  <c r="AD206" i="76"/>
  <c r="AC206" i="76"/>
  <c r="AA206" i="76"/>
  <c r="AF205" i="76"/>
  <c r="AE205" i="76"/>
  <c r="AD205" i="76"/>
  <c r="AC205" i="76"/>
  <c r="AA205" i="76"/>
  <c r="AF204" i="76"/>
  <c r="AE204" i="76"/>
  <c r="AD204" i="76"/>
  <c r="AC204" i="76"/>
  <c r="AA204" i="76"/>
  <c r="AF203" i="76"/>
  <c r="AE203" i="76"/>
  <c r="AD203" i="76"/>
  <c r="AC203" i="76"/>
  <c r="AA203" i="76"/>
  <c r="AF202" i="76"/>
  <c r="AE202" i="76"/>
  <c r="AD202" i="76"/>
  <c r="AC202" i="76"/>
  <c r="AA202" i="76"/>
  <c r="AF201" i="76"/>
  <c r="AE201" i="76"/>
  <c r="AD201" i="76"/>
  <c r="AC201" i="76"/>
  <c r="AA201" i="76"/>
  <c r="AF200" i="76"/>
  <c r="AE200" i="76"/>
  <c r="AD200" i="76"/>
  <c r="AC200" i="76"/>
  <c r="AA200" i="76"/>
  <c r="AF199" i="76"/>
  <c r="AE199" i="76"/>
  <c r="AD199" i="76"/>
  <c r="AC199" i="76"/>
  <c r="AA199" i="76"/>
  <c r="AF198" i="76"/>
  <c r="AE198" i="76"/>
  <c r="AD198" i="76"/>
  <c r="AC198" i="76"/>
  <c r="AA198" i="76"/>
  <c r="AF197" i="76"/>
  <c r="AE197" i="76"/>
  <c r="AD197" i="76"/>
  <c r="AC197" i="76"/>
  <c r="AA197" i="76"/>
  <c r="AF196" i="76"/>
  <c r="AE196" i="76"/>
  <c r="AD196" i="76"/>
  <c r="AC196" i="76"/>
  <c r="AA196" i="76"/>
  <c r="AF195" i="76"/>
  <c r="AE195" i="76"/>
  <c r="AD195" i="76"/>
  <c r="AC195" i="76"/>
  <c r="AA195" i="76"/>
  <c r="AF194" i="76"/>
  <c r="AE194" i="76"/>
  <c r="AD194" i="76"/>
  <c r="AC194" i="76"/>
  <c r="AA194" i="76"/>
  <c r="AF193" i="76"/>
  <c r="AE193" i="76"/>
  <c r="AD193" i="76"/>
  <c r="AC193" i="76"/>
  <c r="AA193" i="76"/>
  <c r="AF192" i="76"/>
  <c r="AE192" i="76"/>
  <c r="AD192" i="76"/>
  <c r="AC192" i="76"/>
  <c r="AA192" i="76"/>
  <c r="AF191" i="76"/>
  <c r="AE191" i="76"/>
  <c r="AD191" i="76"/>
  <c r="AC191" i="76"/>
  <c r="AA191" i="76"/>
  <c r="AF190" i="76"/>
  <c r="AE190" i="76"/>
  <c r="AD190" i="76"/>
  <c r="AC190" i="76"/>
  <c r="AA190" i="76"/>
  <c r="AF189" i="76"/>
  <c r="AE189" i="76"/>
  <c r="AD189" i="76"/>
  <c r="AC189" i="76"/>
  <c r="AA189" i="76"/>
  <c r="AF188" i="76"/>
  <c r="AE188" i="76"/>
  <c r="AD188" i="76"/>
  <c r="AC188" i="76"/>
  <c r="AA188" i="76"/>
  <c r="AF187" i="76"/>
  <c r="AE187" i="76"/>
  <c r="AD187" i="76"/>
  <c r="AC187" i="76"/>
  <c r="AA187" i="76"/>
  <c r="AF186" i="76"/>
  <c r="AE186" i="76"/>
  <c r="AD186" i="76"/>
  <c r="AC186" i="76"/>
  <c r="AA186" i="76"/>
  <c r="AF185" i="76"/>
  <c r="AE185" i="76"/>
  <c r="AD185" i="76"/>
  <c r="AC185" i="76"/>
  <c r="AA185" i="76"/>
  <c r="AF184" i="76"/>
  <c r="AE184" i="76"/>
  <c r="AD184" i="76"/>
  <c r="AC184" i="76"/>
  <c r="AA184" i="76"/>
  <c r="AF183" i="76"/>
  <c r="AE183" i="76"/>
  <c r="AD183" i="76"/>
  <c r="AC183" i="76"/>
  <c r="AA183" i="76"/>
  <c r="AF182" i="76"/>
  <c r="AE182" i="76"/>
  <c r="AD182" i="76"/>
  <c r="AC182" i="76"/>
  <c r="AA182" i="76"/>
  <c r="AF181" i="76"/>
  <c r="AE181" i="76"/>
  <c r="AD181" i="76"/>
  <c r="AC181" i="76"/>
  <c r="AA181" i="76"/>
  <c r="AF180" i="76"/>
  <c r="AE180" i="76"/>
  <c r="AD180" i="76"/>
  <c r="AC180" i="76"/>
  <c r="AA180" i="76"/>
  <c r="AF179" i="76"/>
  <c r="AE179" i="76"/>
  <c r="AD179" i="76"/>
  <c r="AC179" i="76"/>
  <c r="AA179" i="76"/>
  <c r="AF178" i="76"/>
  <c r="AE178" i="76"/>
  <c r="AD178" i="76"/>
  <c r="AC178" i="76"/>
  <c r="AA178" i="76"/>
  <c r="AF177" i="76"/>
  <c r="AE177" i="76"/>
  <c r="AD177" i="76"/>
  <c r="AC177" i="76"/>
  <c r="AA177" i="76"/>
  <c r="AF176" i="76"/>
  <c r="AE176" i="76"/>
  <c r="AD176" i="76"/>
  <c r="AC176" i="76"/>
  <c r="AA176" i="76"/>
  <c r="AF175" i="76"/>
  <c r="AE175" i="76"/>
  <c r="AD175" i="76"/>
  <c r="AC175" i="76"/>
  <c r="AA175" i="76"/>
  <c r="AF174" i="76"/>
  <c r="AE174" i="76"/>
  <c r="AD174" i="76"/>
  <c r="AC174" i="76"/>
  <c r="AA174" i="76"/>
  <c r="AF173" i="76"/>
  <c r="AE173" i="76"/>
  <c r="AD173" i="76"/>
  <c r="AC173" i="76"/>
  <c r="AA173" i="76"/>
  <c r="AF172" i="76"/>
  <c r="AE172" i="76"/>
  <c r="AD172" i="76"/>
  <c r="AC172" i="76"/>
  <c r="AA172" i="76"/>
  <c r="AF171" i="76"/>
  <c r="AE171" i="76"/>
  <c r="AD171" i="76"/>
  <c r="AC171" i="76"/>
  <c r="AA171" i="76"/>
  <c r="AF170" i="76"/>
  <c r="AE170" i="76"/>
  <c r="AD170" i="76"/>
  <c r="AC170" i="76"/>
  <c r="AA170" i="76"/>
  <c r="AF169" i="76"/>
  <c r="AE169" i="76"/>
  <c r="AD169" i="76"/>
  <c r="AC169" i="76"/>
  <c r="AA169" i="76"/>
  <c r="AF168" i="76"/>
  <c r="AE168" i="76"/>
  <c r="AD168" i="76"/>
  <c r="AC168" i="76"/>
  <c r="AA168" i="76"/>
  <c r="AF167" i="76"/>
  <c r="AE167" i="76"/>
  <c r="AD167" i="76"/>
  <c r="AC167" i="76"/>
  <c r="AA167" i="76"/>
  <c r="AF166" i="76"/>
  <c r="AE166" i="76"/>
  <c r="AD166" i="76"/>
  <c r="AC166" i="76"/>
  <c r="AA166" i="76"/>
  <c r="AF165" i="76"/>
  <c r="AE165" i="76"/>
  <c r="AD165" i="76"/>
  <c r="AC165" i="76"/>
  <c r="AA165" i="76"/>
  <c r="AF164" i="76"/>
  <c r="AE164" i="76"/>
  <c r="AD164" i="76"/>
  <c r="AC164" i="76"/>
  <c r="AA164" i="76"/>
  <c r="AF163" i="76"/>
  <c r="AE163" i="76"/>
  <c r="AD163" i="76"/>
  <c r="AC163" i="76"/>
  <c r="AA163" i="76"/>
  <c r="AF162" i="76"/>
  <c r="AE162" i="76"/>
  <c r="AD162" i="76"/>
  <c r="AC162" i="76"/>
  <c r="AA162" i="76"/>
  <c r="AF161" i="76"/>
  <c r="AE161" i="76"/>
  <c r="AD161" i="76"/>
  <c r="AC161" i="76"/>
  <c r="AA161" i="76"/>
  <c r="AF160" i="76"/>
  <c r="AE160" i="76"/>
  <c r="AD160" i="76"/>
  <c r="AC160" i="76"/>
  <c r="AA160" i="76"/>
  <c r="AF159" i="76"/>
  <c r="AE159" i="76"/>
  <c r="AD159" i="76"/>
  <c r="AC159" i="76"/>
  <c r="AA159" i="76"/>
  <c r="AF158" i="76"/>
  <c r="AE158" i="76"/>
  <c r="AD158" i="76"/>
  <c r="AC158" i="76"/>
  <c r="AA158" i="76"/>
  <c r="AF157" i="76"/>
  <c r="AE157" i="76"/>
  <c r="AD157" i="76"/>
  <c r="AC157" i="76"/>
  <c r="AA157" i="76"/>
  <c r="AF156" i="76"/>
  <c r="AE156" i="76"/>
  <c r="AD156" i="76"/>
  <c r="AC156" i="76"/>
  <c r="AA156" i="76"/>
  <c r="AF155" i="76"/>
  <c r="AE155" i="76"/>
  <c r="AD155" i="76"/>
  <c r="AC155" i="76"/>
  <c r="AA155" i="76"/>
  <c r="AF154" i="76"/>
  <c r="AE154" i="76"/>
  <c r="AD154" i="76"/>
  <c r="AC154" i="76"/>
  <c r="AA154" i="76"/>
  <c r="AF153" i="76"/>
  <c r="AE153" i="76"/>
  <c r="AD153" i="76"/>
  <c r="AC153" i="76"/>
  <c r="AA153" i="76"/>
  <c r="AF152" i="76"/>
  <c r="AE152" i="76"/>
  <c r="AD152" i="76"/>
  <c r="AC152" i="76"/>
  <c r="AA152" i="76"/>
  <c r="AF151" i="76"/>
  <c r="AE151" i="76"/>
  <c r="AD151" i="76"/>
  <c r="AC151" i="76"/>
  <c r="AA151" i="76"/>
  <c r="AF150" i="76"/>
  <c r="AE150" i="76"/>
  <c r="AD150" i="76"/>
  <c r="AC150" i="76"/>
  <c r="AA150" i="76"/>
  <c r="AF149" i="76"/>
  <c r="AE149" i="76"/>
  <c r="AD149" i="76"/>
  <c r="AC149" i="76"/>
  <c r="AA149" i="76"/>
  <c r="AF148" i="76"/>
  <c r="AE148" i="76"/>
  <c r="AD148" i="76"/>
  <c r="AC148" i="76"/>
  <c r="AA148" i="76"/>
  <c r="AF147" i="76"/>
  <c r="AE147" i="76"/>
  <c r="AD147" i="76"/>
  <c r="AC147" i="76"/>
  <c r="AA147" i="76"/>
  <c r="AF146" i="76"/>
  <c r="AE146" i="76"/>
  <c r="AD146" i="76"/>
  <c r="AC146" i="76"/>
  <c r="AA146" i="76"/>
  <c r="AF145" i="76"/>
  <c r="AE145" i="76"/>
  <c r="AD145" i="76"/>
  <c r="AC145" i="76"/>
  <c r="AA145" i="76"/>
  <c r="AF144" i="76"/>
  <c r="AE144" i="76"/>
  <c r="AD144" i="76"/>
  <c r="AC144" i="76"/>
  <c r="AA144" i="76"/>
  <c r="AF143" i="76"/>
  <c r="AE143" i="76"/>
  <c r="AD143" i="76"/>
  <c r="AC143" i="76"/>
  <c r="AA143" i="76"/>
  <c r="AF142" i="76"/>
  <c r="AE142" i="76"/>
  <c r="AD142" i="76"/>
  <c r="AC142" i="76"/>
  <c r="AA142" i="76"/>
  <c r="AF141" i="76"/>
  <c r="AE141" i="76"/>
  <c r="AD141" i="76"/>
  <c r="AC141" i="76"/>
  <c r="AA141" i="76"/>
  <c r="AF140" i="76"/>
  <c r="AE140" i="76"/>
  <c r="AD140" i="76"/>
  <c r="AC140" i="76"/>
  <c r="AA140" i="76"/>
  <c r="AF139" i="76"/>
  <c r="AE139" i="76"/>
  <c r="AD139" i="76"/>
  <c r="AC139" i="76"/>
  <c r="AA139" i="76"/>
  <c r="AF138" i="76"/>
  <c r="AE138" i="76"/>
  <c r="AD138" i="76"/>
  <c r="AC138" i="76"/>
  <c r="AA138" i="76"/>
  <c r="AF137" i="76"/>
  <c r="AE137" i="76"/>
  <c r="AD137" i="76"/>
  <c r="AC137" i="76"/>
  <c r="AA137" i="76"/>
  <c r="AF136" i="76"/>
  <c r="AE136" i="76"/>
  <c r="AD136" i="76"/>
  <c r="AC136" i="76"/>
  <c r="AA136" i="76"/>
  <c r="AF135" i="76"/>
  <c r="AE135" i="76"/>
  <c r="AD135" i="76"/>
  <c r="AC135" i="76"/>
  <c r="AA135" i="76"/>
  <c r="AF134" i="76"/>
  <c r="AE134" i="76"/>
  <c r="AD134" i="76"/>
  <c r="AC134" i="76"/>
  <c r="AA134" i="76"/>
  <c r="AF133" i="76"/>
  <c r="AE133" i="76"/>
  <c r="AD133" i="76"/>
  <c r="AC133" i="76"/>
  <c r="AA133" i="76"/>
  <c r="AF132" i="76"/>
  <c r="AE132" i="76"/>
  <c r="AD132" i="76"/>
  <c r="AC132" i="76"/>
  <c r="AA132" i="76"/>
  <c r="AF131" i="76"/>
  <c r="AE131" i="76"/>
  <c r="AD131" i="76"/>
  <c r="AC131" i="76"/>
  <c r="AA131" i="76"/>
  <c r="AF130" i="76"/>
  <c r="AE130" i="76"/>
  <c r="AD130" i="76"/>
  <c r="AC130" i="76"/>
  <c r="AA130" i="76"/>
  <c r="AF129" i="76"/>
  <c r="AE129" i="76"/>
  <c r="AD129" i="76"/>
  <c r="AC129" i="76"/>
  <c r="AA129" i="76"/>
  <c r="AF128" i="76"/>
  <c r="AE128" i="76"/>
  <c r="AD128" i="76"/>
  <c r="AC128" i="76"/>
  <c r="AA128" i="76"/>
  <c r="AF127" i="76"/>
  <c r="AE127" i="76"/>
  <c r="AD127" i="76"/>
  <c r="AC127" i="76"/>
  <c r="AA127" i="76"/>
  <c r="AF126" i="76"/>
  <c r="AE126" i="76"/>
  <c r="AD126" i="76"/>
  <c r="AC126" i="76"/>
  <c r="AA126" i="76"/>
  <c r="AF125" i="76"/>
  <c r="AE125" i="76"/>
  <c r="AD125" i="76"/>
  <c r="AC125" i="76"/>
  <c r="AA125" i="76"/>
  <c r="AF124" i="76"/>
  <c r="AE124" i="76"/>
  <c r="AD124" i="76"/>
  <c r="AC124" i="76"/>
  <c r="AA124" i="76"/>
  <c r="AF123" i="76"/>
  <c r="AE123" i="76"/>
  <c r="AD123" i="76"/>
  <c r="AC123" i="76"/>
  <c r="AA123" i="76"/>
  <c r="AF122" i="76"/>
  <c r="AE122" i="76"/>
  <c r="AD122" i="76"/>
  <c r="AC122" i="76"/>
  <c r="AA122" i="76"/>
  <c r="AF121" i="76"/>
  <c r="AE121" i="76"/>
  <c r="AD121" i="76"/>
  <c r="AC121" i="76"/>
  <c r="AA121" i="76"/>
  <c r="AF120" i="76"/>
  <c r="AE120" i="76"/>
  <c r="AD120" i="76"/>
  <c r="AC120" i="76"/>
  <c r="AA120" i="76"/>
  <c r="AF119" i="76"/>
  <c r="AE119" i="76"/>
  <c r="AD119" i="76"/>
  <c r="AC119" i="76"/>
  <c r="AA119" i="76"/>
  <c r="AF118" i="76"/>
  <c r="AE118" i="76"/>
  <c r="AD118" i="76"/>
  <c r="AC118" i="76"/>
  <c r="AA118" i="76"/>
  <c r="AF117" i="76"/>
  <c r="AE117" i="76"/>
  <c r="AD117" i="76"/>
  <c r="AC117" i="76"/>
  <c r="AA117" i="76"/>
  <c r="AF116" i="76"/>
  <c r="AE116" i="76"/>
  <c r="AD116" i="76"/>
  <c r="AC116" i="76"/>
  <c r="AA116" i="76"/>
  <c r="AF115" i="76"/>
  <c r="AE115" i="76"/>
  <c r="AD115" i="76"/>
  <c r="AC115" i="76"/>
  <c r="AA115" i="76"/>
  <c r="AF114" i="76"/>
  <c r="AE114" i="76"/>
  <c r="AD114" i="76"/>
  <c r="AC114" i="76"/>
  <c r="AA114" i="76"/>
  <c r="AF113" i="76"/>
  <c r="AE113" i="76"/>
  <c r="AD113" i="76"/>
  <c r="AC113" i="76"/>
  <c r="AA113" i="76"/>
  <c r="AF112" i="76"/>
  <c r="AE112" i="76"/>
  <c r="AD112" i="76"/>
  <c r="AC112" i="76"/>
  <c r="AA112" i="76"/>
  <c r="AF111" i="76"/>
  <c r="AE111" i="76"/>
  <c r="AD111" i="76"/>
  <c r="AC111" i="76"/>
  <c r="AA111" i="76"/>
  <c r="AF110" i="76"/>
  <c r="AE110" i="76"/>
  <c r="AD110" i="76"/>
  <c r="AC110" i="76"/>
  <c r="AA110" i="76"/>
  <c r="AF109" i="76"/>
  <c r="AE109" i="76"/>
  <c r="AD109" i="76"/>
  <c r="AC109" i="76"/>
  <c r="AA109" i="76"/>
  <c r="AF108" i="76"/>
  <c r="AE108" i="76"/>
  <c r="AD108" i="76"/>
  <c r="AC108" i="76"/>
  <c r="AA108" i="76"/>
  <c r="AF107" i="76"/>
  <c r="AE107" i="76"/>
  <c r="AD107" i="76"/>
  <c r="AC107" i="76"/>
  <c r="AA107" i="76"/>
  <c r="AF106" i="76"/>
  <c r="AE106" i="76"/>
  <c r="AD106" i="76"/>
  <c r="AC106" i="76"/>
  <c r="AA106" i="76"/>
  <c r="AF105" i="76"/>
  <c r="AE105" i="76"/>
  <c r="AD105" i="76"/>
  <c r="AC105" i="76"/>
  <c r="AA105" i="76"/>
  <c r="AF104" i="76"/>
  <c r="AE104" i="76"/>
  <c r="AD104" i="76"/>
  <c r="AC104" i="76"/>
  <c r="AA104" i="76"/>
  <c r="AF103" i="76"/>
  <c r="AE103" i="76"/>
  <c r="AD103" i="76"/>
  <c r="AC103" i="76"/>
  <c r="AA103" i="76"/>
  <c r="AF102" i="76"/>
  <c r="AE102" i="76"/>
  <c r="AD102" i="76"/>
  <c r="AC102" i="76"/>
  <c r="AA102" i="76"/>
  <c r="AF101" i="76"/>
  <c r="AE101" i="76"/>
  <c r="AD101" i="76"/>
  <c r="AC101" i="76"/>
  <c r="AA101" i="76"/>
  <c r="AF100" i="76"/>
  <c r="AE100" i="76"/>
  <c r="AD100" i="76"/>
  <c r="AC100" i="76"/>
  <c r="AA100" i="76"/>
  <c r="AF99" i="76"/>
  <c r="AE99" i="76"/>
  <c r="AD99" i="76"/>
  <c r="AC99" i="76"/>
  <c r="AA99" i="76"/>
  <c r="AF98" i="76"/>
  <c r="AE98" i="76"/>
  <c r="AD98" i="76"/>
  <c r="AC98" i="76"/>
  <c r="AA98" i="76"/>
  <c r="AF97" i="76"/>
  <c r="AE97" i="76"/>
  <c r="AD97" i="76"/>
  <c r="AC97" i="76"/>
  <c r="AA97" i="76"/>
  <c r="AF96" i="76"/>
  <c r="AE96" i="76"/>
  <c r="AD96" i="76"/>
  <c r="AC96" i="76"/>
  <c r="AA96" i="76"/>
  <c r="AF95" i="76"/>
  <c r="AE95" i="76"/>
  <c r="AD95" i="76"/>
  <c r="AC95" i="76"/>
  <c r="AA95" i="76"/>
  <c r="AF94" i="76"/>
  <c r="AE94" i="76"/>
  <c r="AD94" i="76"/>
  <c r="AC94" i="76"/>
  <c r="AA94" i="76"/>
  <c r="AF93" i="76"/>
  <c r="AE93" i="76"/>
  <c r="AD93" i="76"/>
  <c r="AC93" i="76"/>
  <c r="AA93" i="76"/>
  <c r="AF92" i="76"/>
  <c r="AE92" i="76"/>
  <c r="AD92" i="76"/>
  <c r="AC92" i="76"/>
  <c r="AA92" i="76"/>
  <c r="AF91" i="76"/>
  <c r="AE91" i="76"/>
  <c r="AD91" i="76"/>
  <c r="AC91" i="76"/>
  <c r="AA91" i="76"/>
  <c r="AF90" i="76"/>
  <c r="AE90" i="76"/>
  <c r="AD90" i="76"/>
  <c r="AC90" i="76"/>
  <c r="AA90" i="76"/>
  <c r="AF89" i="76"/>
  <c r="AE89" i="76"/>
  <c r="AD89" i="76"/>
  <c r="AC89" i="76"/>
  <c r="AA89" i="76"/>
  <c r="AF88" i="76"/>
  <c r="AE88" i="76"/>
  <c r="AD88" i="76"/>
  <c r="AC88" i="76"/>
  <c r="AA88" i="76"/>
  <c r="AF87" i="76"/>
  <c r="AE87" i="76"/>
  <c r="AD87" i="76"/>
  <c r="AC87" i="76"/>
  <c r="AA87" i="76"/>
  <c r="AF86" i="76"/>
  <c r="AE86" i="76"/>
  <c r="AD86" i="76"/>
  <c r="AC86" i="76"/>
  <c r="AA86" i="76"/>
  <c r="AF85" i="76"/>
  <c r="AE85" i="76"/>
  <c r="AD85" i="76"/>
  <c r="AC85" i="76"/>
  <c r="AA85" i="76"/>
  <c r="AF84" i="76"/>
  <c r="AE84" i="76"/>
  <c r="AD84" i="76"/>
  <c r="AC84" i="76"/>
  <c r="AA84" i="76"/>
  <c r="AF83" i="76"/>
  <c r="AE83" i="76"/>
  <c r="AD83" i="76"/>
  <c r="AC83" i="76"/>
  <c r="AA83" i="76"/>
  <c r="AF82" i="76"/>
  <c r="AE82" i="76"/>
  <c r="AD82" i="76"/>
  <c r="AC82" i="76"/>
  <c r="AA82" i="76"/>
  <c r="AF81" i="76"/>
  <c r="AE81" i="76"/>
  <c r="AD81" i="76"/>
  <c r="AC81" i="76"/>
  <c r="AA81" i="76"/>
  <c r="AF80" i="76"/>
  <c r="AE80" i="76"/>
  <c r="AD80" i="76"/>
  <c r="AC80" i="76"/>
  <c r="AA80" i="76"/>
  <c r="AF79" i="76"/>
  <c r="AE79" i="76"/>
  <c r="AD79" i="76"/>
  <c r="AC79" i="76"/>
  <c r="AA79" i="76"/>
  <c r="AF78" i="76"/>
  <c r="AE78" i="76"/>
  <c r="AD78" i="76"/>
  <c r="AC78" i="76"/>
  <c r="AA78" i="76"/>
  <c r="AF77" i="76"/>
  <c r="AE77" i="76"/>
  <c r="AD77" i="76"/>
  <c r="AC77" i="76"/>
  <c r="AA77" i="76"/>
  <c r="AF76" i="76"/>
  <c r="AE76" i="76"/>
  <c r="AD76" i="76"/>
  <c r="AC76" i="76"/>
  <c r="AA76" i="76"/>
  <c r="AF75" i="76"/>
  <c r="AE75" i="76"/>
  <c r="AD75" i="76"/>
  <c r="AC75" i="76"/>
  <c r="AA75" i="76"/>
  <c r="AF74" i="76"/>
  <c r="AE74" i="76"/>
  <c r="AD74" i="76"/>
  <c r="AC74" i="76"/>
  <c r="AA74" i="76"/>
  <c r="AF73" i="76"/>
  <c r="AE73" i="76"/>
  <c r="AD73" i="76"/>
  <c r="AC73" i="76"/>
  <c r="AA73" i="76"/>
  <c r="AF72" i="76"/>
  <c r="AE72" i="76"/>
  <c r="AD72" i="76"/>
  <c r="AC72" i="76"/>
  <c r="AA72" i="76"/>
  <c r="AF71" i="76"/>
  <c r="AE71" i="76"/>
  <c r="AD71" i="76"/>
  <c r="AC71" i="76"/>
  <c r="AA71" i="76"/>
  <c r="AF70" i="76"/>
  <c r="AE70" i="76"/>
  <c r="AD70" i="76"/>
  <c r="AC70" i="76"/>
  <c r="AA70" i="76"/>
  <c r="AF69" i="76"/>
  <c r="AE69" i="76"/>
  <c r="AD69" i="76"/>
  <c r="AC69" i="76"/>
  <c r="AA69" i="76"/>
  <c r="AF68" i="76"/>
  <c r="AE68" i="76"/>
  <c r="AD68" i="76"/>
  <c r="AC68" i="76"/>
  <c r="AA68" i="76"/>
  <c r="AF67" i="76"/>
  <c r="AE67" i="76"/>
  <c r="AD67" i="76"/>
  <c r="AC67" i="76"/>
  <c r="AA67" i="76"/>
  <c r="AF66" i="76"/>
  <c r="AE66" i="76"/>
  <c r="AD66" i="76"/>
  <c r="AC66" i="76"/>
  <c r="AA66" i="76"/>
  <c r="AF65" i="76"/>
  <c r="AE65" i="76"/>
  <c r="AD65" i="76"/>
  <c r="AC65" i="76"/>
  <c r="AA65" i="76"/>
  <c r="AF64" i="76"/>
  <c r="AE64" i="76"/>
  <c r="AD64" i="76"/>
  <c r="AC64" i="76"/>
  <c r="AA64" i="76"/>
  <c r="AF63" i="76"/>
  <c r="AE63" i="76"/>
  <c r="AD63" i="76"/>
  <c r="AC63" i="76"/>
  <c r="AA63" i="76"/>
  <c r="AF62" i="76"/>
  <c r="AE62" i="76"/>
  <c r="AD62" i="76"/>
  <c r="AC62" i="76"/>
  <c r="AA62" i="76"/>
  <c r="AF61" i="76"/>
  <c r="AE61" i="76"/>
  <c r="AD61" i="76"/>
  <c r="AC61" i="76"/>
  <c r="AA61" i="76"/>
  <c r="AF60" i="76"/>
  <c r="AE60" i="76"/>
  <c r="AD60" i="76"/>
  <c r="AC60" i="76"/>
  <c r="AA60" i="76"/>
  <c r="AF59" i="76"/>
  <c r="AE59" i="76"/>
  <c r="AD59" i="76"/>
  <c r="AC59" i="76"/>
  <c r="AA59" i="76"/>
  <c r="AF58" i="76"/>
  <c r="AE58" i="76"/>
  <c r="AD58" i="76"/>
  <c r="AC58" i="76"/>
  <c r="AA58" i="76"/>
  <c r="AF57" i="76"/>
  <c r="AE57" i="76"/>
  <c r="AD57" i="76"/>
  <c r="AC57" i="76"/>
  <c r="AA57" i="76"/>
  <c r="AF56" i="76"/>
  <c r="AE56" i="76"/>
  <c r="AD56" i="76"/>
  <c r="AC56" i="76"/>
  <c r="AA56" i="76"/>
  <c r="AF55" i="76"/>
  <c r="AE55" i="76"/>
  <c r="AD55" i="76"/>
  <c r="AC55" i="76"/>
  <c r="AA55" i="76"/>
  <c r="AF54" i="76"/>
  <c r="AE54" i="76"/>
  <c r="AD54" i="76"/>
  <c r="AC54" i="76"/>
  <c r="AA54" i="76"/>
  <c r="AF53" i="76"/>
  <c r="AE53" i="76"/>
  <c r="AD53" i="76"/>
  <c r="AC53" i="76"/>
  <c r="AA53" i="76"/>
  <c r="AF52" i="76"/>
  <c r="AE52" i="76"/>
  <c r="AD52" i="76"/>
  <c r="AC52" i="76"/>
  <c r="AA52" i="76"/>
  <c r="AF51" i="76"/>
  <c r="AE51" i="76"/>
  <c r="AD51" i="76"/>
  <c r="AC51" i="76"/>
  <c r="AA51" i="76"/>
  <c r="AF50" i="76"/>
  <c r="AE50" i="76"/>
  <c r="AD50" i="76"/>
  <c r="AC50" i="76"/>
  <c r="AA50" i="76"/>
  <c r="AF49" i="76"/>
  <c r="AE49" i="76"/>
  <c r="AD49" i="76"/>
  <c r="AC49" i="76"/>
  <c r="AA49" i="76"/>
  <c r="AF48" i="76"/>
  <c r="AE48" i="76"/>
  <c r="AD48" i="76"/>
  <c r="AC48" i="76"/>
  <c r="AA48" i="76"/>
  <c r="AF47" i="76"/>
  <c r="AE47" i="76"/>
  <c r="AD47" i="76"/>
  <c r="AC47" i="76"/>
  <c r="AA47" i="76"/>
  <c r="AF46" i="76"/>
  <c r="AE46" i="76"/>
  <c r="AD46" i="76"/>
  <c r="AC46" i="76"/>
  <c r="AA46" i="76"/>
  <c r="AF45" i="76"/>
  <c r="AE45" i="76"/>
  <c r="AD45" i="76"/>
  <c r="AC45" i="76"/>
  <c r="AA45" i="76"/>
  <c r="AF44" i="76"/>
  <c r="AE44" i="76"/>
  <c r="AD44" i="76"/>
  <c r="AC44" i="76"/>
  <c r="AA44" i="76"/>
  <c r="AF43" i="76"/>
  <c r="AE43" i="76"/>
  <c r="AD43" i="76"/>
  <c r="AC43" i="76"/>
  <c r="AA43" i="76"/>
  <c r="AF42" i="76"/>
  <c r="AE42" i="76"/>
  <c r="AD42" i="76"/>
  <c r="AC42" i="76"/>
  <c r="AA42" i="76"/>
  <c r="AF41" i="76"/>
  <c r="AE41" i="76"/>
  <c r="AD41" i="76"/>
  <c r="AC41" i="76"/>
  <c r="AA41" i="76"/>
  <c r="AF40" i="76"/>
  <c r="AE40" i="76"/>
  <c r="AD40" i="76"/>
  <c r="AC40" i="76"/>
  <c r="AA40" i="76"/>
  <c r="AF39" i="76"/>
  <c r="AE39" i="76"/>
  <c r="AD39" i="76"/>
  <c r="AC39" i="76"/>
  <c r="AA39" i="76"/>
  <c r="AF38" i="76"/>
  <c r="AE38" i="76"/>
  <c r="AD38" i="76"/>
  <c r="AC38" i="76"/>
  <c r="AA38" i="76"/>
  <c r="AF37" i="76"/>
  <c r="AE37" i="76"/>
  <c r="AD37" i="76"/>
  <c r="AC37" i="76"/>
  <c r="AA37" i="76"/>
  <c r="AF36" i="76"/>
  <c r="AE36" i="76"/>
  <c r="AD36" i="76"/>
  <c r="AC36" i="76"/>
  <c r="AA36" i="76"/>
  <c r="AF35" i="76"/>
  <c r="AE35" i="76"/>
  <c r="AD35" i="76"/>
  <c r="AC35" i="76"/>
  <c r="AA35" i="76"/>
  <c r="AF34" i="76"/>
  <c r="AE34" i="76"/>
  <c r="AD34" i="76"/>
  <c r="AC34" i="76"/>
  <c r="AA34" i="76"/>
  <c r="AF33" i="76"/>
  <c r="AE33" i="76"/>
  <c r="AD33" i="76"/>
  <c r="AC33" i="76"/>
  <c r="AA33" i="76"/>
  <c r="AF32" i="76"/>
  <c r="AE32" i="76"/>
  <c r="AD32" i="76"/>
  <c r="AC32" i="76"/>
  <c r="AA32" i="76"/>
  <c r="AF31" i="76"/>
  <c r="AE31" i="76"/>
  <c r="AD31" i="76"/>
  <c r="AC31" i="76"/>
  <c r="AA31" i="76"/>
  <c r="AF30" i="76"/>
  <c r="AE30" i="76"/>
  <c r="AD30" i="76"/>
  <c r="AC30" i="76"/>
  <c r="AA30" i="76"/>
  <c r="AF29" i="76"/>
  <c r="AE29" i="76"/>
  <c r="AD29" i="76"/>
  <c r="AC29" i="76"/>
  <c r="AA29" i="76"/>
  <c r="AF28" i="76"/>
  <c r="AE28" i="76"/>
  <c r="AD28" i="76"/>
  <c r="AC28" i="76"/>
  <c r="AA28" i="76"/>
  <c r="AF27" i="76"/>
  <c r="AE27" i="76"/>
  <c r="AD27" i="76"/>
  <c r="AC27" i="76"/>
  <c r="AA27" i="76"/>
  <c r="AF26" i="76"/>
  <c r="AE26" i="76"/>
  <c r="AD26" i="76"/>
  <c r="AC26" i="76"/>
  <c r="AA26" i="76"/>
  <c r="AF25" i="76"/>
  <c r="AE25" i="76"/>
  <c r="AD25" i="76"/>
  <c r="AC25" i="76"/>
  <c r="AA25" i="76"/>
  <c r="AF24" i="76"/>
  <c r="AE24" i="76"/>
  <c r="AD24" i="76"/>
  <c r="AC24" i="76"/>
  <c r="AA24" i="76"/>
  <c r="AF23" i="76"/>
  <c r="AE23" i="76"/>
  <c r="AD23" i="76"/>
  <c r="AC23" i="76"/>
  <c r="AA23" i="76"/>
  <c r="AF22" i="76"/>
  <c r="AE22" i="76"/>
  <c r="AD22" i="76"/>
  <c r="AC22" i="76"/>
  <c r="AA22" i="76"/>
  <c r="AF21" i="76"/>
  <c r="AE21" i="76"/>
  <c r="AD21" i="76"/>
  <c r="AD15" i="76" s="1"/>
  <c r="AC21" i="76"/>
  <c r="AA21" i="76"/>
  <c r="AF20" i="76"/>
  <c r="AE20" i="76"/>
  <c r="AD20" i="76"/>
  <c r="AC20" i="76"/>
  <c r="AA20" i="76"/>
  <c r="AF19" i="76"/>
  <c r="AF15" i="76" s="1"/>
  <c r="AE19" i="76"/>
  <c r="AE15" i="76" s="1"/>
  <c r="AD19" i="76"/>
  <c r="AC19" i="76"/>
  <c r="AA19" i="76"/>
  <c r="AF18" i="76"/>
  <c r="AE18" i="76"/>
  <c r="AD18" i="76"/>
  <c r="AC18" i="76"/>
  <c r="AA18" i="76"/>
  <c r="AA16" i="76" s="1"/>
  <c r="O18" i="47" s="1"/>
  <c r="O24" i="47" s="1"/>
  <c r="Y16" i="76"/>
  <c r="N18" i="47" s="1"/>
  <c r="N24" i="47" s="1"/>
  <c r="X16" i="76"/>
  <c r="L18" i="47" s="1"/>
  <c r="L24" i="47" s="1"/>
  <c r="V16" i="76"/>
  <c r="U16" i="76"/>
  <c r="M16" i="76"/>
  <c r="L16" i="76"/>
  <c r="AC15" i="76"/>
  <c r="P14" i="76"/>
  <c r="X11" i="76"/>
  <c r="T11" i="76"/>
  <c r="S11" i="76"/>
  <c r="Q11" i="76"/>
  <c r="C11" i="76"/>
  <c r="D11" i="76" s="1"/>
  <c r="X9" i="76"/>
  <c r="W9" i="76"/>
  <c r="R9" i="76"/>
  <c r="X8" i="76"/>
  <c r="L8" i="76"/>
  <c r="M8" i="76" s="1"/>
  <c r="J8" i="76"/>
  <c r="H8" i="76"/>
  <c r="D8" i="76"/>
  <c r="X7" i="76"/>
  <c r="C7" i="76"/>
  <c r="X6" i="76"/>
  <c r="A12" i="76" s="1"/>
  <c r="C6" i="76"/>
  <c r="S56" i="47"/>
  <c r="S55" i="47"/>
  <c r="A47" i="47"/>
  <c r="R45" i="47"/>
  <c r="R38" i="47"/>
  <c r="A26" i="47"/>
  <c r="A24" i="47" s="1"/>
  <c r="J24" i="47"/>
  <c r="N23" i="47"/>
  <c r="L23" i="47"/>
  <c r="N22" i="47"/>
  <c r="L22" i="47"/>
  <c r="N21" i="47"/>
  <c r="L21" i="47"/>
  <c r="T20" i="47"/>
  <c r="L20" i="47"/>
  <c r="N19" i="47"/>
  <c r="A15" i="47"/>
  <c r="F15" i="47" s="1"/>
  <c r="T14" i="47" s="1"/>
  <c r="F14" i="47"/>
  <c r="G13" i="47"/>
  <c r="U8" i="47"/>
  <c r="T9" i="76" s="1"/>
  <c r="Q8" i="47"/>
  <c r="E8" i="47"/>
  <c r="C9" i="81" s="1"/>
  <c r="U7" i="47"/>
  <c r="T9" i="80" s="1"/>
  <c r="B18" i="47" l="1"/>
  <c r="F23" i="47"/>
  <c r="F22" i="47"/>
  <c r="F21" i="47"/>
  <c r="B21" i="47"/>
  <c r="F20" i="47"/>
  <c r="F19" i="47"/>
  <c r="F18" i="47"/>
  <c r="T9" i="84"/>
  <c r="C9" i="82"/>
  <c r="C9" i="83"/>
  <c r="C9" i="84"/>
  <c r="C9" i="76"/>
  <c r="C9" i="80"/>
</calcChain>
</file>

<file path=xl/comments1.xml><?xml version="1.0" encoding="utf-8"?>
<comments xmlns="http://schemas.openxmlformats.org/spreadsheetml/2006/main">
  <authors>
    <author>Jörg Pflüger</author>
  </authors>
  <commentList>
    <comment ref="L17" authorId="0" shapeId="0">
      <text>
        <r>
          <rPr>
            <b/>
            <sz val="10"/>
            <rFont val="Tahoma"/>
            <family val="2"/>
          </rPr>
          <t>Diese Werte sind in die SFG-Kostenaufstellung zu übertragen 
bzw. im SFG-Verwendungsnachweis anzugeben!</t>
        </r>
        <r>
          <rPr>
            <sz val="9"/>
            <rFont val="Tahoma"/>
            <family val="2"/>
          </rPr>
          <t xml:space="preserve">
</t>
        </r>
      </text>
    </comment>
  </commentList>
</comments>
</file>

<file path=xl/sharedStrings.xml><?xml version="1.0" encoding="utf-8"?>
<sst xmlns="http://schemas.openxmlformats.org/spreadsheetml/2006/main" count="3812" uniqueCount="116">
  <si>
    <t>Projektnummer:</t>
  </si>
  <si>
    <t>aussagekräftige Bezeichnung
der Projektkosten bzw. der verrechneten Leistung</t>
  </si>
  <si>
    <t>Filtern</t>
  </si>
  <si>
    <t>Beginn</t>
  </si>
  <si>
    <t>Ende</t>
  </si>
  <si>
    <t>bis:</t>
  </si>
  <si>
    <t>Datum</t>
  </si>
  <si>
    <t>Kostenart:</t>
  </si>
  <si>
    <t>AnsprechpartnerIn</t>
  </si>
  <si>
    <t>Aktenzahl</t>
  </si>
  <si>
    <t>Zwischen- oder Endabrechnung:</t>
  </si>
  <si>
    <t>Status</t>
  </si>
  <si>
    <t>Förderungshöhe</t>
  </si>
  <si>
    <t>Ja</t>
  </si>
  <si>
    <t>Firmenbuchnummer / ZVR / Geb. Datum / Ordnungsnummer lt. Ergänzungsregister:</t>
  </si>
  <si>
    <t xml:space="preserve">Keine </t>
  </si>
  <si>
    <t>Vorsteuerabzugsberechtigt (Ja/Nein):</t>
  </si>
  <si>
    <t>nachgewiesene Kosten lt. BV</t>
  </si>
  <si>
    <t>förderbare Kosten lt. Antrag</t>
  </si>
  <si>
    <t>Korrekturen lt. BV</t>
  </si>
  <si>
    <t>förderbare Kosten nach Prüfung</t>
  </si>
  <si>
    <t>Bestätigung des SFG-Prüfergebnisses</t>
  </si>
  <si>
    <t>Belegverzeichnis
EFRE-Programm 
Investitionen in Wachstum und Beschäftigung Österreich 2014-2020</t>
  </si>
  <si>
    <t>(Datum, Stempel, Unterschrift)</t>
  </si>
  <si>
    <t>(NAME des Prüfers, Datum, Unterschrift)</t>
  </si>
  <si>
    <t>"De-minimis"-Förderung?</t>
  </si>
  <si>
    <t xml:space="preserve">Gefilterte Summe </t>
  </si>
  <si>
    <t>Belegverzeichnis EFRE-Programm 
Investitionen in Wachstum und Beschäftigung Österreich 2014-2020</t>
  </si>
  <si>
    <t>Ende max:</t>
  </si>
  <si>
    <t>Auswahl</t>
  </si>
  <si>
    <t>Texteingabe</t>
  </si>
  <si>
    <t>Vorlage Abrechnungsunterlagen bis:</t>
  </si>
  <si>
    <t>Min:</t>
  </si>
  <si>
    <t>Max:</t>
  </si>
  <si>
    <t>Firmenbuchnummer / ZVR / Geburtsdatum / Ordnungsnummer lt. Ergänzungsregister:</t>
  </si>
  <si>
    <t>(Z.B. Erlass/Stundung von Kommunalsteuer in Zusammenhang mit Investitionsprojekten, Zuschüsse für Personalkosten, usw.)</t>
  </si>
  <si>
    <t>Im Kontext mit dem hier abgerechneten Projekt wurden weiters folgende Förderungen beantragt, genehmigt oder ausbezahlt bzw. ist eine Antragstellung noch geplant:</t>
  </si>
  <si>
    <t>Nein</t>
  </si>
  <si>
    <t>Check</t>
  </si>
  <si>
    <t>meldepflichtiges Rechtsgeschäft</t>
  </si>
  <si>
    <t>Belegverzeichnis enthält Kosten aus meldepflichtigen 
Rechtsgeschäften* gemäß Förderungsvertrag (Ja/Nein):</t>
  </si>
  <si>
    <t xml:space="preserve">Gesamtsumme </t>
  </si>
  <si>
    <t>Durchführungszeitraum von:</t>
  </si>
  <si>
    <t>Bemerkungen/Begründung der Korrekturen
(Anmerkungen zur Prüfung)</t>
  </si>
  <si>
    <t>Datum Zusage bzw. Beschluss</t>
  </si>
  <si>
    <t>Projekt:</t>
  </si>
  <si>
    <t>Es wird bestätigt, dass die vorstehenden Angaben wahrheitsgemäß sind, die ausgewiesenen Kosten ausschließlich das geförderte Projekt betreffen und dass die oben angeführten Kosten vollständig bezahlt wurden. 
Weiters wird bestätigt, dass die in den einzelnen Belegverzeichnissen aufgelisteten Positionen bei keiner anderen Stelle als in den obigen Tabellen angeführt zur Förderung eingereicht bzw. in unzulässiger Weise ebenfalls gefördert wurden/werden.
Der/Die Begünstigte bestätigt hiermit die Richtigkeit und Vollständigkeit der Angaben und nimmt die Haftung für unrichtige Angaben zur Kenntnis.</t>
  </si>
  <si>
    <t>FörderungswerberIn:</t>
  </si>
  <si>
    <r>
      <t xml:space="preserve">Angabe zur Herkunft d. beschafften Leistung
</t>
    </r>
    <r>
      <rPr>
        <sz val="10"/>
        <rFont val="Arial"/>
        <family val="2"/>
      </rPr>
      <t>Inland
EU (IG)
DRITTE</t>
    </r>
  </si>
  <si>
    <t>Kosten aktivierungspflichtig (Ja/Nein):</t>
  </si>
  <si>
    <t>Anfang min:</t>
  </si>
  <si>
    <t>RG-Spalte</t>
  </si>
  <si>
    <t>Z-Spalte</t>
  </si>
  <si>
    <t>Revision:</t>
  </si>
  <si>
    <t>VKS-Version:</t>
  </si>
  <si>
    <t>Dokument:</t>
  </si>
  <si>
    <t>09_FO_52_Belegverzeichnis_EFRE_2014-2020_Investitionsprojekte</t>
  </si>
  <si>
    <t>01.05.2019</t>
  </si>
  <si>
    <t>Keiner</t>
  </si>
  <si>
    <r>
      <rPr>
        <b/>
        <sz val="12"/>
        <rFont val="Tahoma"/>
        <family val="2"/>
      </rPr>
      <t>Jede Zeile des Belegverzeichnisses</t>
    </r>
    <r>
      <rPr>
        <sz val="12"/>
        <rFont val="Tahoma"/>
        <family val="2"/>
      </rPr>
      <t xml:space="preserve"> ist einer Kostenposition aus der SFG-Kostenaufstellung zuzuweisen!</t>
    </r>
  </si>
  <si>
    <r>
      <t xml:space="preserve">Pro angeführtem Beleg sind </t>
    </r>
    <r>
      <rPr>
        <b/>
        <sz val="12"/>
        <rFont val="Tahoma"/>
        <family val="2"/>
      </rPr>
      <t>alle Spalten</t>
    </r>
    <r>
      <rPr>
        <sz val="12"/>
        <rFont val="Tahoma"/>
        <family val="2"/>
      </rPr>
      <t xml:space="preserve"> zu befüllen, </t>
    </r>
    <r>
      <rPr>
        <b/>
        <sz val="12"/>
        <rFont val="Tahoma"/>
        <family val="2"/>
      </rPr>
      <t>Teilzahlungen</t>
    </r>
    <r>
      <rPr>
        <sz val="12"/>
        <rFont val="Tahoma"/>
        <family val="2"/>
      </rPr>
      <t xml:space="preserve"> sind gesondert (eigene Zeile) im Bereich Zahlungen anzuführen!</t>
    </r>
  </si>
  <si>
    <r>
      <t xml:space="preserve">Förderstelle </t>
    </r>
    <r>
      <rPr>
        <i/>
        <sz val="12"/>
        <rFont val="Tahoma"/>
        <family val="2"/>
      </rPr>
      <t>(AWS/ERP-Fonds, Bund, Gemeinde etc.
inkl. Angabe zur Förderungsart: Zuschuss, Finanzierung,…)</t>
    </r>
  </si>
  <si>
    <r>
      <t xml:space="preserve">Förderstelle </t>
    </r>
    <r>
      <rPr>
        <i/>
        <sz val="12"/>
        <rFont val="Tahoma"/>
        <family val="2"/>
      </rPr>
      <t>(Bund, Land, Gemeinde etc.)</t>
    </r>
  </si>
  <si>
    <t>rechtsgültige Fertigung FörderungswerberIn</t>
  </si>
  <si>
    <r>
      <t>SUMME</t>
    </r>
    <r>
      <rPr>
        <b/>
        <sz val="8"/>
        <rFont val="Tahoma"/>
        <family val="2"/>
      </rPr>
      <t xml:space="preserve"> </t>
    </r>
  </si>
  <si>
    <r>
      <t>Eingabe</t>
    </r>
    <r>
      <rPr>
        <i/>
        <sz val="10"/>
        <color rgb="FFFFFF99"/>
        <rFont val="Tahoma"/>
        <family val="2"/>
      </rPr>
      <t>(%)</t>
    </r>
  </si>
  <si>
    <t>Reihenfolge der (Original)belege muss dem Belegverzeichnis entsprechen!</t>
  </si>
  <si>
    <r>
      <t xml:space="preserve">Korrekturen Abrechnungsprüfung
</t>
    </r>
    <r>
      <rPr>
        <sz val="12"/>
        <rFont val="Tahoma"/>
        <family val="2"/>
      </rPr>
      <t>(nur durch SFG auszufüllen!)</t>
    </r>
  </si>
  <si>
    <r>
      <t xml:space="preserve">Korrekturen +/- </t>
    </r>
    <r>
      <rPr>
        <sz val="10"/>
        <rFont val="Tahoma"/>
        <family val="2"/>
      </rPr>
      <t>(netto in Euro)</t>
    </r>
  </si>
  <si>
    <r>
      <t xml:space="preserve">Fehlerkategorie
</t>
    </r>
    <r>
      <rPr>
        <sz val="10"/>
        <rFont val="Tahoma"/>
        <family val="2"/>
      </rPr>
      <t>"Festgestellte Fehler bei Abrechnung"</t>
    </r>
  </si>
  <si>
    <r>
      <t xml:space="preserve">förderf. Kosten nach Prüfung </t>
    </r>
    <r>
      <rPr>
        <sz val="10"/>
        <rFont val="Tahoma"/>
        <family val="2"/>
      </rPr>
      <t>(netto in Euro)</t>
    </r>
  </si>
  <si>
    <r>
      <t xml:space="preserve">lfd. Nr.
</t>
    </r>
    <r>
      <rPr>
        <sz val="8"/>
        <rFont val="Tahoma"/>
        <family val="2"/>
      </rPr>
      <t>die ein-gereichten Belege sind mit dieser laufenden Nummer zu kennzeichnen</t>
    </r>
  </si>
  <si>
    <r>
      <t xml:space="preserve">Kosten-position
</t>
    </r>
    <r>
      <rPr>
        <sz val="8"/>
        <rFont val="Tahoma"/>
        <family val="2"/>
      </rPr>
      <t>lt. Kosten-aufstellung 
z.B. K 1.1, 
K 1.2 etc.</t>
    </r>
  </si>
  <si>
    <r>
      <t xml:space="preserve">angeb. Skonto
</t>
    </r>
    <r>
      <rPr>
        <sz val="10"/>
        <rFont val="Tahoma"/>
        <family val="2"/>
      </rPr>
      <t xml:space="preserve">in %
</t>
    </r>
    <r>
      <rPr>
        <sz val="8"/>
        <rFont val="Tahoma"/>
        <family val="2"/>
      </rPr>
      <t>(optional auch Anmerkung)</t>
    </r>
  </si>
  <si>
    <r>
      <t xml:space="preserve">Lieferant/Firmenwortlaut
</t>
    </r>
    <r>
      <rPr>
        <sz val="10"/>
        <rFont val="Tahoma"/>
        <family val="2"/>
      </rPr>
      <t>(Eingabe einer eindeutig der entsprechenden Rechnung zuordenbaren Bezeichnung!)</t>
    </r>
  </si>
  <si>
    <t xml:space="preserve">Zahlungen 
</t>
  </si>
  <si>
    <r>
      <t xml:space="preserve">Rechnungen
</t>
    </r>
    <r>
      <rPr>
        <sz val="10"/>
        <rFont val="Tahoma"/>
        <family val="2"/>
      </rPr>
      <t>(Rabatte und angebotene Skonti sind prinzipiell auszunutzen, sonstige Abzüge (Gutschriften, Rücklässe) ggf. über Spalte "N" kennzeichnen!)</t>
    </r>
  </si>
  <si>
    <t>gültig ab:</t>
  </si>
  <si>
    <t>005/06.2019</t>
  </si>
  <si>
    <r>
      <t xml:space="preserve">Belegart </t>
    </r>
    <r>
      <rPr>
        <sz val="10"/>
        <rFont val="Tahoma"/>
        <family val="2"/>
      </rPr>
      <t xml:space="preserve">(Original-Rg., Rg.-Duplikat, Kopie etc.)
</t>
    </r>
    <r>
      <rPr>
        <sz val="8"/>
        <rFont val="Tahoma"/>
        <family val="2"/>
      </rPr>
      <t xml:space="preserve">("Elektr. Rg." ist </t>
    </r>
    <r>
      <rPr>
        <b/>
        <sz val="8"/>
        <rFont val="Tahoma"/>
        <family val="2"/>
      </rPr>
      <t>unterschiedlich</t>
    </r>
    <r>
      <rPr>
        <sz val="8"/>
        <rFont val="Tahoma"/>
        <family val="2"/>
      </rPr>
      <t xml:space="preserve"> zu "PDF/Mail"!)</t>
    </r>
  </si>
  <si>
    <t>Projekt-relevante 
Nettokosten</t>
  </si>
  <si>
    <t>Kombi 1</t>
  </si>
  <si>
    <t>Kombi 2</t>
  </si>
  <si>
    <t>M&gt;L</t>
  </si>
  <si>
    <t>U&gt;L</t>
  </si>
  <si>
    <t>X&gt;U</t>
  </si>
  <si>
    <t>X&gt;M</t>
  </si>
  <si>
    <r>
      <t xml:space="preserve">Bestelldatum
</t>
    </r>
    <r>
      <rPr>
        <sz val="10"/>
        <rFont val="Tahoma"/>
        <family val="2"/>
      </rPr>
      <t xml:space="preserve">bzw. Datum der verbindlichen Auftragserteilung
</t>
    </r>
    <r>
      <rPr>
        <sz val="8"/>
        <rFont val="Tahoma"/>
        <family val="2"/>
      </rPr>
      <t xml:space="preserve"> </t>
    </r>
    <r>
      <rPr>
        <sz val="10"/>
        <rFont val="Tahoma"/>
        <family val="2"/>
      </rPr>
      <t xml:space="preserve">
</t>
    </r>
    <r>
      <rPr>
        <sz val="8"/>
        <rFont val="Tahoma"/>
        <family val="2"/>
      </rPr>
      <t>Format: TT.MM.JJJJ!</t>
    </r>
  </si>
  <si>
    <r>
      <t xml:space="preserve">Leistungszeitraum 
</t>
    </r>
    <r>
      <rPr>
        <b/>
        <sz val="8"/>
        <rFont val="Tahoma"/>
        <family val="2"/>
      </rPr>
      <t xml:space="preserve">= </t>
    </r>
    <r>
      <rPr>
        <sz val="8"/>
        <rFont val="Tahoma"/>
        <family val="2"/>
      </rPr>
      <t xml:space="preserve">Tag bzw. Zeitraum der Lieferung oder sonstigen Leistung 
</t>
    </r>
    <r>
      <rPr>
        <u/>
        <sz val="8"/>
        <rFont val="Tahoma"/>
        <family val="2"/>
      </rPr>
      <t>laut Rechnung</t>
    </r>
    <r>
      <rPr>
        <sz val="8"/>
        <rFont val="Tahoma"/>
        <family val="2"/>
      </rPr>
      <t xml:space="preserve"> oder </t>
    </r>
    <r>
      <rPr>
        <u/>
        <sz val="8"/>
        <rFont val="Tahoma"/>
        <family val="2"/>
      </rPr>
      <t>Lieferschein</t>
    </r>
    <r>
      <rPr>
        <sz val="8"/>
        <rFont val="Tahoma"/>
        <family val="2"/>
      </rPr>
      <t xml:space="preserve">
</t>
    </r>
    <r>
      <rPr>
        <sz val="8"/>
        <rFont val="Tahoma"/>
        <family val="2"/>
      </rPr>
      <t>Beginn/Ende jeweils im Format: TT.MM.JJJJ!</t>
    </r>
  </si>
  <si>
    <r>
      <t xml:space="preserve">Interne Belegnummer
</t>
    </r>
    <r>
      <rPr>
        <sz val="8"/>
        <rFont val="Tahoma"/>
        <family val="2"/>
      </rPr>
      <t>(optionaler Eintrag)</t>
    </r>
  </si>
  <si>
    <r>
      <t xml:space="preserve">Rechnungs-
Datum
</t>
    </r>
    <r>
      <rPr>
        <sz val="8"/>
        <rFont val="Tahoma"/>
        <family val="2"/>
      </rPr>
      <t>Format:</t>
    </r>
    <r>
      <rPr>
        <sz val="10"/>
        <rFont val="Tahoma"/>
        <family val="2"/>
      </rPr>
      <t xml:space="preserve">
</t>
    </r>
    <r>
      <rPr>
        <sz val="8"/>
        <rFont val="Tahoma"/>
        <family val="2"/>
      </rPr>
      <t>TT.MM.JJJJ!</t>
    </r>
  </si>
  <si>
    <r>
      <t xml:space="preserve">Belegnummer
</t>
    </r>
    <r>
      <rPr>
        <sz val="8"/>
        <rFont val="Tahoma"/>
        <family val="2"/>
      </rPr>
      <t xml:space="preserve">
(Identifikation Zahlungsnachweis)</t>
    </r>
  </si>
  <si>
    <r>
      <t xml:space="preserve">Betrag </t>
    </r>
    <r>
      <rPr>
        <sz val="10"/>
        <rFont val="Tahoma"/>
        <family val="2"/>
      </rPr>
      <t>(brutto)
in Euro</t>
    </r>
  </si>
  <si>
    <r>
      <t xml:space="preserve">Rechnungs- 
Nummer
</t>
    </r>
    <r>
      <rPr>
        <sz val="8"/>
        <rFont val="Tahoma"/>
        <family val="2"/>
      </rPr>
      <t>(laut Beleg des Lieferanten)</t>
    </r>
  </si>
  <si>
    <r>
      <t xml:space="preserve">Valuta-
Datum
</t>
    </r>
    <r>
      <rPr>
        <sz val="8"/>
        <rFont val="Tahoma"/>
        <family val="2"/>
      </rPr>
      <t>Format:</t>
    </r>
    <r>
      <rPr>
        <sz val="10"/>
        <rFont val="Tahoma"/>
        <family val="2"/>
      </rPr>
      <t xml:space="preserve">
</t>
    </r>
    <r>
      <rPr>
        <sz val="8"/>
        <rFont val="Tahoma"/>
        <family val="2"/>
      </rPr>
      <t>TT.MM.JJJJ!
(gemäß Beleg)</t>
    </r>
  </si>
  <si>
    <t>3</t>
  </si>
  <si>
    <r>
      <t xml:space="preserve">
(=</t>
    </r>
    <r>
      <rPr>
        <b/>
        <sz val="9"/>
        <rFont val="Tahoma"/>
        <family val="2"/>
      </rPr>
      <t>nachgewiesene Kosten</t>
    </r>
    <r>
      <rPr>
        <sz val="9"/>
        <rFont val="Tahoma"/>
        <family val="2"/>
      </rPr>
      <t xml:space="preserve"> für die Kostenaufstellung)</t>
    </r>
  </si>
  <si>
    <r>
      <t xml:space="preserve">Betrag </t>
    </r>
    <r>
      <rPr>
        <sz val="10"/>
        <rFont val="Tahoma"/>
        <family val="2"/>
      </rPr>
      <t>(netto)
in Euro</t>
    </r>
    <r>
      <rPr>
        <sz val="8"/>
        <rFont val="Tahoma"/>
        <family val="2"/>
      </rPr>
      <t xml:space="preserve">
</t>
    </r>
  </si>
  <si>
    <r>
      <t xml:space="preserve">Betrag </t>
    </r>
    <r>
      <rPr>
        <sz val="10"/>
        <rFont val="Tahoma"/>
        <family val="2"/>
      </rPr>
      <t>(brutto)
in Euro</t>
    </r>
    <r>
      <rPr>
        <sz val="8"/>
        <rFont val="Tahoma"/>
        <family val="2"/>
      </rPr>
      <t xml:space="preserve">
</t>
    </r>
  </si>
  <si>
    <t>Durchführungszeitraum (Datum für Bestellungen, Lieferungen, Leistungen, Rechnungen, Zahlungen) von:</t>
  </si>
  <si>
    <t>Aufgrund der (Text)einträge durch den/die BenutzerIn spezielle Prüfung durch SFG erforderlich!</t>
  </si>
  <si>
    <t>bedeutet:</t>
  </si>
  <si>
    <t>Zellfarbe:</t>
  </si>
  <si>
    <t>In dieser Form unzulässiger (Text)eintrag durch den/die BenutzerIn  - i.d.R. veränderbar!</t>
  </si>
  <si>
    <t>Optionaler (Text)eintrag durch den/die BenutzerIn  - i.d.R. veränderbar!</t>
  </si>
  <si>
    <t>In dieser Form unzureichender (Text)eintrag durch den/die BenutzerIn  - i.d.R. nicht veränderbar!</t>
  </si>
  <si>
    <t>Fehlender (Text)eintrag durch den/die BenutzerIn  - i.d.R. veränderbar!</t>
  </si>
  <si>
    <t>Farbeschema der bedingten Formatierungen im Belegverzeichnis:</t>
  </si>
  <si>
    <t>Zwischenabrechnung</t>
  </si>
  <si>
    <t>* Rechtsgeschäfte aus Naheverhältnissen gemäß deren Definition aus dem 
   Förderungsvertrag sind in den entsprechenden Spalten der einzelnen 
   Belegverzeichnisse zu kennzeichnen (=&gt; "Ja"/"Nein" im Auswahlmenü)!</t>
  </si>
  <si>
    <r>
      <rPr>
        <sz val="10"/>
        <rFont val="Tahoma"/>
        <family val="2"/>
      </rPr>
      <t>Gebucht auf</t>
    </r>
    <r>
      <rPr>
        <b/>
        <sz val="10"/>
        <rFont val="Tahoma"/>
        <family val="2"/>
      </rPr>
      <t xml:space="preserve"> Anlagen-konto </t>
    </r>
    <r>
      <rPr>
        <sz val="8"/>
        <rFont val="Tahoma"/>
        <family val="2"/>
      </rPr>
      <t>(Auswahl)</t>
    </r>
  </si>
  <si>
    <r>
      <t xml:space="preserve">Nummer/ ggf. Position Anlagenkto.
</t>
    </r>
    <r>
      <rPr>
        <sz val="8"/>
        <rFont val="Tahoma"/>
        <family val="2"/>
      </rPr>
      <t>(z.B. 710-01)</t>
    </r>
  </si>
  <si>
    <t>002/01.2019 / 2</t>
  </si>
  <si>
    <t>Personalkosten prinzipiell genehmigt:</t>
  </si>
  <si>
    <t>Gesamtkosten</t>
  </si>
  <si>
    <r>
      <rPr>
        <b/>
        <sz val="10"/>
        <rFont val="Tahoma"/>
        <family val="2"/>
      </rPr>
      <t>Zustand</t>
    </r>
    <r>
      <rPr>
        <sz val="10"/>
        <rFont val="Tahoma"/>
        <family val="2"/>
      </rPr>
      <t xml:space="preserve"> Anlagegut </t>
    </r>
    <r>
      <rPr>
        <b/>
        <sz val="10"/>
        <rFont val="Tahoma"/>
        <family val="2"/>
      </rPr>
      <t xml:space="preserve">bei Erwerb </t>
    </r>
    <r>
      <rPr>
        <sz val="8"/>
        <rFont val="Tahoma"/>
        <family val="2"/>
      </rPr>
      <t>(neu/gebr.)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</si>
</sst>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quot;€&quot;\ * #,##0_-;\-&quot;€&quot;\ * #,##0_-;_-&quot;€&quot;\ * &quot;-&quot;_-;_-@_-"/>
    <numFmt numFmtId="167" formatCode="_-&quot;€&quot;\ * #,##0.00_-;\-&quot;€&quot;\ * #,##0.00_-;_-&quot;€&quot;\ * &quot;-&quot;??_-;_-@_-"/>
    <numFmt numFmtId="168" formatCode="_-&quot;öS&quot;\ * #,##0.00_-;\-&quot;öS&quot;\ * #,##0.00_-;_-&quot;öS&quot;\ * &quot;-&quot;??_-;_-@_-"/>
    <numFmt numFmtId="169" formatCode="dd/mm/yy"/>
    <numFmt numFmtId="170" formatCode="#,##0.00;#,##0.00;#,##0.00_-;_-@_-"/>
    <numFmt numFmtId="171" formatCode="#,##0.00;#,##0.00;#,##0.00_-;"/>
    <numFmt numFmtId="172" formatCode="_-&quot;EUR&quot;\ * #,##0.00_-;\-&quot;EUR&quot;\ * #,##0.00_-;_-&quot;EUR&quot;\ * &quot;-&quot;??_-;_-@_-"/>
    <numFmt numFmtId="173" formatCode="d/m/yy"/>
    <numFmt numFmtId="174" formatCode="_-* #,##0_-;\-* #,##0_-;_-* &quot;-&quot;??_-;_-@_-"/>
  </numFmts>
  <fonts count="46" x14ac:knownFonts="1">
    <font>
      <sz val="10"/>
      <name val="Arial"/>
      <family val="2"/>
    </font>
    <font>
      <sz val="10"/>
      <color theme="1"/>
      <name val="Arial"/>
      <family val="2"/>
    </font>
    <font>
      <sz val="11"/>
      <color theme="1"/>
      <name val="Calibri"/>
      <family val="2"/>
      <scheme val="minor"/>
    </font>
    <font>
      <b/>
      <sz val="10"/>
      <name val="Arial"/>
      <family val="2"/>
    </font>
    <font>
      <b/>
      <sz val="8"/>
      <name val="Tahoma"/>
      <family val="2"/>
    </font>
    <font>
      <b/>
      <sz val="12"/>
      <name val="Arial"/>
      <family val="2"/>
    </font>
    <font>
      <sz val="13"/>
      <name val="Arial"/>
      <family val="2"/>
    </font>
    <font>
      <sz val="12"/>
      <name val="Arial"/>
      <family val="2"/>
    </font>
    <font>
      <sz val="10"/>
      <name val="MS Sans Serif"/>
      <family val="2"/>
    </font>
    <font>
      <sz val="9"/>
      <name val="Tahoma"/>
      <family val="2"/>
    </font>
    <font>
      <b/>
      <u/>
      <sz val="16"/>
      <name val="Arial"/>
      <family val="2"/>
    </font>
    <font>
      <b/>
      <u/>
      <sz val="16"/>
      <name val="Tahoma"/>
      <family val="2"/>
    </font>
    <font>
      <sz val="12"/>
      <name val="Tahoma"/>
      <family val="2"/>
    </font>
    <font>
      <sz val="13"/>
      <name val="Tahoma"/>
      <family val="2"/>
    </font>
    <font>
      <b/>
      <sz val="13"/>
      <name val="Tahoma"/>
      <family val="2"/>
    </font>
    <font>
      <b/>
      <sz val="12"/>
      <name val="Tahoma"/>
      <family val="2"/>
    </font>
    <font>
      <sz val="10"/>
      <name val="Tahoma"/>
      <family val="2"/>
    </font>
    <font>
      <sz val="12"/>
      <color theme="0"/>
      <name val="Tahoma"/>
      <family val="2"/>
    </font>
    <font>
      <i/>
      <sz val="12"/>
      <name val="Tahoma"/>
      <family val="2"/>
    </font>
    <font>
      <b/>
      <sz val="10"/>
      <color theme="0"/>
      <name val="Tahoma"/>
      <family val="2"/>
    </font>
    <font>
      <b/>
      <sz val="12"/>
      <color theme="0"/>
      <name val="Tahoma"/>
      <family val="2"/>
    </font>
    <font>
      <b/>
      <i/>
      <sz val="12"/>
      <name val="Tahoma"/>
      <family val="2"/>
    </font>
    <font>
      <b/>
      <sz val="12"/>
      <color theme="1"/>
      <name val="Tahoma"/>
      <family val="2"/>
    </font>
    <font>
      <sz val="12"/>
      <color theme="1"/>
      <name val="Tahoma"/>
      <family val="2"/>
    </font>
    <font>
      <b/>
      <sz val="10"/>
      <name val="Tahoma"/>
      <family val="2"/>
    </font>
    <font>
      <sz val="11"/>
      <name val="Tahoma"/>
      <family val="2"/>
    </font>
    <font>
      <b/>
      <sz val="11"/>
      <name val="Tahoma"/>
      <family val="2"/>
    </font>
    <font>
      <sz val="11"/>
      <color theme="0"/>
      <name val="Tahoma"/>
      <family val="2"/>
    </font>
    <font>
      <sz val="11.5"/>
      <name val="Tahoma"/>
      <family val="2"/>
    </font>
    <font>
      <b/>
      <i/>
      <sz val="11.5"/>
      <color theme="0"/>
      <name val="Tahoma"/>
      <family val="2"/>
    </font>
    <font>
      <b/>
      <i/>
      <sz val="10"/>
      <color rgb="FFFFFF99"/>
      <name val="Tahoma"/>
      <family val="2"/>
    </font>
    <font>
      <i/>
      <sz val="10"/>
      <color rgb="FFFFFF99"/>
      <name val="Tahoma"/>
      <family val="2"/>
    </font>
    <font>
      <b/>
      <i/>
      <sz val="10"/>
      <name val="Tahoma"/>
      <family val="2"/>
    </font>
    <font>
      <sz val="15"/>
      <color theme="0"/>
      <name val="Tahoma"/>
      <family val="2"/>
    </font>
    <font>
      <sz val="10"/>
      <color theme="0" tint="-0.3490401928769799"/>
      <name val="Tahoma"/>
      <family val="2"/>
    </font>
    <font>
      <b/>
      <sz val="9"/>
      <name val="Tahoma"/>
      <family val="2"/>
    </font>
    <font>
      <sz val="8"/>
      <name val="Tahoma"/>
      <family val="2"/>
    </font>
    <font>
      <u/>
      <sz val="8"/>
      <name val="Tahoma"/>
      <family val="2"/>
    </font>
    <font>
      <sz val="11"/>
      <color theme="1"/>
      <name val="Tahoma"/>
      <family val="2"/>
    </font>
    <font>
      <b/>
      <sz val="11"/>
      <color theme="1"/>
      <name val="Tahoma"/>
      <family val="2"/>
    </font>
    <font>
      <b/>
      <sz val="10.5"/>
      <name val="Tahoma"/>
      <family val="2"/>
    </font>
    <font>
      <sz val="10.5"/>
      <name val="Tahoma"/>
      <family val="2"/>
    </font>
    <font>
      <b/>
      <i/>
      <sz val="10.5"/>
      <color rgb="FFFFC000"/>
      <name val="Tahoma"/>
      <family val="2"/>
    </font>
    <font>
      <i/>
      <sz val="11"/>
      <name val="Tahoma"/>
      <family val="2"/>
    </font>
    <font>
      <sz val="11"/>
      <name val="Arial"/>
      <family val="2"/>
    </font>
    <font>
      <sz val="10"/>
      <name val="Arial"/>
      <family val="2"/>
    </font>
  </fonts>
  <fills count="18">
    <fill>
      <patternFill patternType="none"/>
    </fill>
    <fill>
      <patternFill patternType="gray125"/>
    </fill>
    <fill>
      <patternFill patternType="solid">
        <fgColor theme="0" tint="-0.1490524002807703"/>
        <bgColor indexed="64"/>
      </patternFill>
    </fill>
    <fill>
      <patternFill patternType="solid">
        <fgColor theme="0" tint="-0.14886928922391429"/>
        <bgColor indexed="64"/>
      </patternFill>
    </fill>
    <fill>
      <patternFill patternType="solid">
        <fgColor theme="0" tint="-4.9043244727927489E-2"/>
        <bgColor indexed="64"/>
      </patternFill>
    </fill>
    <fill>
      <patternFill patternType="solid">
        <fgColor rgb="FFFFC000"/>
        <bgColor indexed="64"/>
      </patternFill>
    </fill>
    <fill>
      <patternFill patternType="solid">
        <fgColor theme="3" tint="0.79985961485641044"/>
        <bgColor indexed="64"/>
      </patternFill>
    </fill>
    <fill>
      <patternFill patternType="solid">
        <fgColor theme="0" tint="-0.24903103732413709"/>
        <bgColor indexed="64"/>
      </patternFill>
    </fill>
    <fill>
      <patternFill patternType="solid">
        <fgColor indexed="43"/>
        <bgColor indexed="64"/>
      </patternFill>
    </fill>
    <fill>
      <patternFill patternType="solid">
        <fgColor rgb="FFFFFF99"/>
        <bgColor indexed="64"/>
      </patternFill>
    </fill>
    <fill>
      <patternFill patternType="solid">
        <fgColor rgb="FF92D050"/>
        <bgColor indexed="64"/>
      </patternFill>
    </fill>
    <fill>
      <patternFill patternType="solid">
        <fgColor theme="6" tint="0.59974974822229687"/>
        <bgColor indexed="64"/>
      </patternFill>
    </fill>
    <fill>
      <patternFill patternType="solid">
        <fgColor theme="0" tint="-4.89516891994995E-2"/>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5" tint="0.59974974822229687"/>
        <bgColor indexed="64"/>
      </patternFill>
    </fill>
    <fill>
      <patternFill patternType="solid">
        <fgColor theme="0" tint="-4.9226355784783474E-2"/>
        <bgColor indexed="64"/>
      </patternFill>
    </fill>
  </fills>
  <borders count="7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right/>
      <top/>
      <bottom style="double">
        <color auto="1"/>
      </bottom>
      <diagonal/>
    </border>
    <border>
      <left/>
      <right/>
      <top style="hair">
        <color auto="1"/>
      </top>
      <bottom style="hair">
        <color auto="1"/>
      </bottom>
      <diagonal/>
    </border>
    <border>
      <left/>
      <right style="thin">
        <color auto="1"/>
      </right>
      <top/>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bottom style="double">
        <color auto="1"/>
      </bottom>
      <diagonal/>
    </border>
    <border>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hair">
        <color auto="1"/>
      </bottom>
      <diagonal/>
    </border>
    <border>
      <left/>
      <right/>
      <top style="thin">
        <color auto="1"/>
      </top>
      <bottom style="medium">
        <color auto="1"/>
      </bottom>
      <diagonal/>
    </border>
    <border>
      <left/>
      <right/>
      <top style="medium">
        <color auto="1"/>
      </top>
      <bottom style="thin">
        <color auto="1"/>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medium">
        <color auto="1"/>
      </left>
      <right style="thin">
        <color auto="1"/>
      </right>
      <top/>
      <bottom/>
      <diagonal/>
    </border>
    <border>
      <left style="medium">
        <color auto="1"/>
      </left>
      <right style="medium">
        <color auto="1"/>
      </right>
      <top/>
      <bottom style="hair">
        <color auto="1"/>
      </bottom>
      <diagonal/>
    </border>
    <border>
      <left/>
      <right style="thin">
        <color auto="1"/>
      </right>
      <top/>
      <bottom style="hair">
        <color auto="1"/>
      </bottom>
      <diagonal/>
    </border>
    <border>
      <left style="thin">
        <color auto="1"/>
      </left>
      <right/>
      <top/>
      <bottom style="hair">
        <color auto="1"/>
      </bottom>
      <diagonal/>
    </border>
    <border>
      <left style="medium">
        <color auto="1"/>
      </left>
      <right/>
      <top/>
      <bottom style="hair">
        <color auto="1"/>
      </bottom>
      <diagonal/>
    </border>
    <border>
      <left style="thin">
        <color auto="1"/>
      </left>
      <right style="medium">
        <color auto="1"/>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s>
  <cellStyleXfs count="7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45" fillId="0" borderId="0" applyFont="0" applyFill="0" applyBorder="0" applyAlignment="0" applyProtection="0"/>
    <xf numFmtId="9" fontId="45" fillId="0" borderId="0" applyFont="0" applyFill="0" applyBorder="0" applyAlignment="0" applyProtection="0"/>
    <xf numFmtId="0" fontId="45" fillId="0" borderId="0"/>
    <xf numFmtId="168" fontId="45" fillId="0" borderId="0" applyFont="0" applyFill="0" applyBorder="0" applyAlignment="0" applyProtection="0"/>
    <xf numFmtId="43" fontId="45" fillId="0" borderId="0" applyFont="0" applyFill="0" applyBorder="0" applyAlignment="0" applyProtection="0"/>
    <xf numFmtId="0" fontId="45" fillId="0" borderId="0"/>
    <xf numFmtId="0" fontId="8" fillId="0" borderId="0"/>
    <xf numFmtId="43" fontId="8" fillId="0" borderId="0" applyFont="0" applyFill="0" applyBorder="0" applyAlignment="0" applyProtection="0"/>
    <xf numFmtId="0" fontId="45"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2" fillId="0" borderId="0"/>
    <xf numFmtId="0" fontId="2" fillId="2" borderId="1" applyNumberFormat="0" applyFont="0" applyFill="0" applyBorder="0" applyAlignment="0">
      <protection hidden="1"/>
    </xf>
    <xf numFmtId="43" fontId="2" fillId="0" borderId="0" applyFont="0" applyFill="0" applyBorder="0" applyAlignment="0" applyProtection="0"/>
    <xf numFmtId="43" fontId="45" fillId="0" borderId="0" applyFont="0" applyFill="0" applyBorder="0" applyAlignment="0" applyProtection="0"/>
    <xf numFmtId="0" fontId="2" fillId="0" borderId="0"/>
    <xf numFmtId="167"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2" fillId="0" borderId="0"/>
    <xf numFmtId="0" fontId="45" fillId="0" borderId="0"/>
    <xf numFmtId="43" fontId="45" fillId="0" borderId="0" applyFont="0" applyFill="0" applyBorder="0" applyAlignment="0" applyProtection="0"/>
    <xf numFmtId="168" fontId="45" fillId="0" borderId="0" applyFont="0" applyFill="0" applyBorder="0" applyAlignment="0" applyProtection="0"/>
    <xf numFmtId="0" fontId="2" fillId="0" borderId="0"/>
    <xf numFmtId="43" fontId="2" fillId="0" borderId="0" applyFont="0" applyFill="0" applyBorder="0" applyAlignment="0" applyProtection="0"/>
    <xf numFmtId="0" fontId="2" fillId="3" borderId="1" applyNumberFormat="0" applyFont="0" applyFill="0" applyBorder="0" applyAlignment="0">
      <protection hidden="1"/>
    </xf>
    <xf numFmtId="9" fontId="45"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165"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0" fontId="2" fillId="0" borderId="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0" fontId="2" fillId="0" borderId="0"/>
    <xf numFmtId="43" fontId="45" fillId="0" borderId="0" applyFont="0" applyFill="0" applyBorder="0" applyAlignment="0" applyProtection="0"/>
    <xf numFmtId="0" fontId="2" fillId="0" borderId="0"/>
    <xf numFmtId="0" fontId="2" fillId="0" borderId="0"/>
    <xf numFmtId="0" fontId="45" fillId="0" borderId="0"/>
  </cellStyleXfs>
  <cellXfs count="472">
    <xf numFmtId="0" fontId="0" fillId="0" borderId="0" xfId="0"/>
    <xf numFmtId="0" fontId="15" fillId="0" borderId="0" xfId="72" applyFont="1" applyBorder="1" applyAlignment="1" applyProtection="1">
      <alignment horizontal="right" vertical="center"/>
    </xf>
    <xf numFmtId="0" fontId="12" fillId="0" borderId="0" xfId="72" applyFont="1" applyAlignment="1" applyProtection="1">
      <alignment horizontal="left" vertical="top"/>
      <protection locked="0"/>
    </xf>
    <xf numFmtId="0" fontId="23" fillId="0" borderId="2" xfId="72" applyFont="1" applyBorder="1" applyAlignment="1" applyProtection="1">
      <alignment horizontal="left" vertical="top" wrapText="1"/>
      <protection locked="0"/>
    </xf>
    <xf numFmtId="0" fontId="23" fillId="0" borderId="4" xfId="72" applyFont="1" applyBorder="1" applyAlignment="1" applyProtection="1">
      <alignment horizontal="left" vertical="top" wrapText="1"/>
      <protection locked="0"/>
    </xf>
    <xf numFmtId="0" fontId="23" fillId="0" borderId="3" xfId="72" applyFont="1" applyBorder="1" applyAlignment="1" applyProtection="1">
      <alignment horizontal="left" vertical="top" wrapText="1"/>
      <protection locked="0"/>
    </xf>
    <xf numFmtId="0" fontId="24" fillId="0" borderId="0" xfId="72" applyFont="1" applyBorder="1" applyAlignment="1" applyProtection="1">
      <alignment horizontal="left" wrapText="1"/>
    </xf>
    <xf numFmtId="43" fontId="12" fillId="0" borderId="25" xfId="10" applyFont="1" applyBorder="1" applyAlignment="1" applyProtection="1">
      <alignment horizontal="right"/>
    </xf>
    <xf numFmtId="43" fontId="12" fillId="0" borderId="5" xfId="10" applyFont="1" applyBorder="1" applyAlignment="1" applyProtection="1">
      <alignment horizontal="right"/>
    </xf>
    <xf numFmtId="43" fontId="12" fillId="0" borderId="14" xfId="10" applyFont="1" applyBorder="1" applyAlignment="1" applyProtection="1">
      <alignment horizontal="right"/>
    </xf>
    <xf numFmtId="43" fontId="12" fillId="0" borderId="12" xfId="10" applyFont="1" applyBorder="1" applyAlignment="1" applyProtection="1">
      <alignment horizontal="right"/>
    </xf>
    <xf numFmtId="0" fontId="15" fillId="2" borderId="16" xfId="72" applyFont="1" applyFill="1" applyBorder="1" applyAlignment="1" applyProtection="1">
      <alignment horizontal="center" vertical="center" wrapText="1"/>
    </xf>
    <xf numFmtId="0" fontId="15" fillId="2" borderId="15" xfId="72" applyFont="1" applyFill="1" applyBorder="1" applyAlignment="1" applyProtection="1">
      <alignment horizontal="center" vertical="center" wrapText="1"/>
    </xf>
    <xf numFmtId="0" fontId="15" fillId="7" borderId="2" xfId="72" applyFont="1" applyFill="1" applyBorder="1" applyAlignment="1">
      <alignment horizontal="left" vertical="center"/>
    </xf>
    <xf numFmtId="0" fontId="15" fillId="7" borderId="3" xfId="72" applyFont="1" applyFill="1" applyBorder="1" applyAlignment="1">
      <alignment horizontal="left" vertical="center"/>
    </xf>
    <xf numFmtId="0" fontId="0" fillId="0" borderId="5" xfId="72" applyFont="1" applyBorder="1" applyAlignment="1">
      <alignment horizontal="center" vertical="top"/>
    </xf>
    <xf numFmtId="0" fontId="0" fillId="0" borderId="6" xfId="72" applyFont="1" applyBorder="1" applyAlignment="1">
      <alignment horizontal="center" vertical="top"/>
    </xf>
    <xf numFmtId="0" fontId="0" fillId="0" borderId="7" xfId="72" applyFont="1" applyBorder="1" applyAlignment="1">
      <alignment vertical="top" wrapText="1"/>
    </xf>
    <xf numFmtId="4" fontId="0" fillId="0" borderId="6" xfId="72" applyNumberFormat="1" applyFont="1" applyBorder="1" applyAlignment="1">
      <alignment vertical="top"/>
    </xf>
    <xf numFmtId="0" fontId="0" fillId="0" borderId="0" xfId="72" applyFont="1" applyFill="1" applyAlignment="1">
      <alignment vertical="top"/>
    </xf>
    <xf numFmtId="0" fontId="3" fillId="0" borderId="8" xfId="72" applyFont="1" applyFill="1" applyBorder="1" applyAlignment="1">
      <alignment vertical="center"/>
    </xf>
    <xf numFmtId="0" fontId="0" fillId="0" borderId="9" xfId="72" applyFont="1" applyFill="1" applyBorder="1" applyAlignment="1">
      <alignment vertical="top"/>
    </xf>
    <xf numFmtId="0" fontId="0" fillId="0" borderId="10" xfId="72" applyFont="1" applyBorder="1" applyAlignment="1">
      <alignment vertical="top" wrapText="1"/>
    </xf>
    <xf numFmtId="0" fontId="0" fillId="0" borderId="0" xfId="72" applyFont="1" applyBorder="1" applyAlignment="1">
      <alignment vertical="top"/>
    </xf>
    <xf numFmtId="0" fontId="6" fillId="0" borderId="0" xfId="72" applyFont="1" applyFill="1" applyBorder="1" applyAlignment="1">
      <alignment vertical="top"/>
    </xf>
    <xf numFmtId="0" fontId="7" fillId="0" borderId="0" xfId="72" applyFont="1" applyFill="1" applyBorder="1" applyAlignment="1">
      <alignment vertical="top"/>
    </xf>
    <xf numFmtId="0" fontId="7" fillId="0" borderId="0" xfId="72" applyFont="1" applyFill="1" applyBorder="1" applyAlignment="1"/>
    <xf numFmtId="169" fontId="0" fillId="0" borderId="7" xfId="72" applyNumberFormat="1" applyFont="1" applyBorder="1" applyAlignment="1">
      <alignment horizontal="center" vertical="top"/>
    </xf>
    <xf numFmtId="169" fontId="0" fillId="0" borderId="6" xfId="72" applyNumberFormat="1" applyFont="1" applyBorder="1" applyAlignment="1">
      <alignment vertical="top"/>
    </xf>
    <xf numFmtId="169" fontId="0" fillId="0" borderId="5" xfId="72" applyNumberFormat="1" applyFont="1" applyBorder="1" applyAlignment="1">
      <alignment horizontal="center" vertical="top" wrapText="1"/>
    </xf>
    <xf numFmtId="0" fontId="0" fillId="0" borderId="5" xfId="72" applyFont="1" applyBorder="1" applyAlignment="1" applyProtection="1">
      <alignment horizontal="center" vertical="top"/>
      <protection locked="0"/>
    </xf>
    <xf numFmtId="0" fontId="0" fillId="0" borderId="6" xfId="72" applyFont="1" applyBorder="1" applyAlignment="1" applyProtection="1">
      <alignment horizontal="center" vertical="top"/>
      <protection locked="0"/>
    </xf>
    <xf numFmtId="0" fontId="0" fillId="0" borderId="10" xfId="72" applyFont="1" applyBorder="1" applyAlignment="1" applyProtection="1">
      <alignment vertical="top" wrapText="1"/>
      <protection locked="0"/>
    </xf>
    <xf numFmtId="0" fontId="0" fillId="0" borderId="7" xfId="72" applyFont="1" applyBorder="1" applyAlignment="1" applyProtection="1">
      <alignment vertical="top" wrapText="1"/>
      <protection locked="0"/>
    </xf>
    <xf numFmtId="0" fontId="0" fillId="0" borderId="0" xfId="72" applyFont="1" applyBorder="1" applyAlignment="1" applyProtection="1">
      <alignment vertical="top" wrapText="1"/>
      <protection locked="0"/>
    </xf>
    <xf numFmtId="169" fontId="0" fillId="0" borderId="5" xfId="72" applyNumberFormat="1" applyFont="1" applyBorder="1" applyAlignment="1" applyProtection="1">
      <alignment horizontal="center" vertical="top" wrapText="1"/>
      <protection locked="0"/>
    </xf>
    <xf numFmtId="169" fontId="0" fillId="0" borderId="7" xfId="72" applyNumberFormat="1" applyFont="1" applyBorder="1" applyAlignment="1" applyProtection="1">
      <alignment horizontal="center" vertical="top"/>
      <protection locked="0"/>
    </xf>
    <xf numFmtId="0" fontId="0" fillId="0" borderId="0" xfId="72" applyFont="1" applyBorder="1" applyAlignment="1" applyProtection="1">
      <alignment vertical="top"/>
      <protection locked="0"/>
    </xf>
    <xf numFmtId="169" fontId="0" fillId="0" borderId="6" xfId="72" applyNumberFormat="1" applyFont="1" applyBorder="1" applyAlignment="1" applyProtection="1">
      <alignment vertical="top"/>
      <protection locked="0"/>
    </xf>
    <xf numFmtId="4" fontId="0" fillId="0" borderId="6" xfId="72" applyNumberFormat="1" applyFont="1" applyBorder="1" applyAlignment="1" applyProtection="1">
      <alignment vertical="top"/>
      <protection locked="0"/>
    </xf>
    <xf numFmtId="0" fontId="0" fillId="0" borderId="0" xfId="72" applyFont="1" applyFill="1" applyAlignment="1" applyProtection="1">
      <alignment vertical="top"/>
      <protection locked="0"/>
    </xf>
    <xf numFmtId="0" fontId="7" fillId="0" borderId="0" xfId="72" applyFont="1"/>
    <xf numFmtId="0" fontId="5" fillId="0" borderId="0" xfId="72" applyFont="1" applyFill="1" applyBorder="1" applyAlignment="1">
      <alignment vertical="top" wrapText="1"/>
    </xf>
    <xf numFmtId="0" fontId="0" fillId="0" borderId="0" xfId="72" applyFont="1" applyBorder="1" applyAlignment="1" applyProtection="1">
      <alignment horizontal="center" vertical="top"/>
      <protection locked="0"/>
    </xf>
    <xf numFmtId="0" fontId="0" fillId="0" borderId="0" xfId="72" applyFont="1" applyBorder="1" applyAlignment="1">
      <alignment horizontal="center" vertical="top"/>
    </xf>
    <xf numFmtId="0" fontId="0" fillId="0" borderId="0" xfId="72" applyFont="1" applyFill="1" applyBorder="1" applyAlignment="1">
      <alignment horizontal="left" vertical="center"/>
    </xf>
    <xf numFmtId="4" fontId="0" fillId="0" borderId="0" xfId="72" applyNumberFormat="1" applyFont="1" applyBorder="1" applyAlignment="1">
      <alignment vertical="top"/>
    </xf>
    <xf numFmtId="4" fontId="0" fillId="0" borderId="0" xfId="72" applyNumberFormat="1" applyFont="1" applyBorder="1" applyAlignment="1" applyProtection="1">
      <alignment vertical="top"/>
      <protection locked="0"/>
    </xf>
    <xf numFmtId="169" fontId="3" fillId="4" borderId="11" xfId="72" applyNumberFormat="1" applyFont="1" applyFill="1" applyBorder="1" applyAlignment="1" applyProtection="1">
      <alignment horizontal="center" vertical="top" wrapText="1"/>
    </xf>
    <xf numFmtId="169" fontId="12" fillId="0" borderId="12" xfId="72" applyNumberFormat="1" applyFont="1" applyBorder="1" applyAlignment="1" applyProtection="1">
      <alignment horizontal="left"/>
    </xf>
    <xf numFmtId="0" fontId="13" fillId="0" borderId="13" xfId="72" applyFont="1" applyBorder="1" applyAlignment="1" applyProtection="1">
      <alignment horizontal="left" vertical="top"/>
    </xf>
    <xf numFmtId="0" fontId="13" fillId="0" borderId="13" xfId="72" applyFont="1" applyBorder="1" applyAlignment="1" applyProtection="1">
      <alignment horizontal="left" vertical="top" wrapText="1"/>
    </xf>
    <xf numFmtId="169" fontId="12" fillId="0" borderId="13" xfId="72" applyNumberFormat="1" applyFont="1" applyBorder="1" applyAlignment="1" applyProtection="1">
      <alignment horizontal="left"/>
    </xf>
    <xf numFmtId="169" fontId="13" fillId="0" borderId="13" xfId="72" applyNumberFormat="1" applyFont="1" applyBorder="1" applyAlignment="1" applyProtection="1">
      <alignment horizontal="center"/>
    </xf>
    <xf numFmtId="0" fontId="14" fillId="0" borderId="13" xfId="72" applyFont="1" applyFill="1" applyBorder="1" applyAlignment="1" applyProtection="1">
      <alignment vertical="top"/>
    </xf>
    <xf numFmtId="169" fontId="13" fillId="0" borderId="13" xfId="72" applyNumberFormat="1" applyFont="1" applyBorder="1" applyAlignment="1" applyProtection="1">
      <alignment horizontal="center" vertical="top"/>
    </xf>
    <xf numFmtId="0" fontId="13" fillId="0" borderId="13" xfId="72" applyFont="1" applyBorder="1" applyAlignment="1" applyProtection="1">
      <alignment horizontal="center" vertical="top"/>
    </xf>
    <xf numFmtId="0" fontId="13" fillId="0" borderId="13" xfId="72" applyFont="1" applyBorder="1" applyAlignment="1" applyProtection="1">
      <alignment vertical="top"/>
    </xf>
    <xf numFmtId="169" fontId="13" fillId="0" borderId="13" xfId="72" applyNumberFormat="1" applyFont="1" applyBorder="1" applyAlignment="1" applyProtection="1">
      <alignment vertical="top"/>
    </xf>
    <xf numFmtId="4" fontId="13" fillId="0" borderId="13" xfId="72" applyNumberFormat="1" applyFont="1" applyBorder="1" applyAlignment="1" applyProtection="1">
      <alignment vertical="top"/>
    </xf>
    <xf numFmtId="4" fontId="12" fillId="0" borderId="14" xfId="72" applyNumberFormat="1" applyFont="1" applyBorder="1" applyAlignment="1" applyProtection="1">
      <alignment horizontal="right"/>
    </xf>
    <xf numFmtId="0" fontId="12" fillId="0" borderId="0" xfId="72" applyFont="1" applyBorder="1" applyAlignment="1" applyProtection="1">
      <alignment horizontal="right" wrapText="1"/>
    </xf>
    <xf numFmtId="0" fontId="15" fillId="0" borderId="0" xfId="72" applyFont="1" applyBorder="1" applyAlignment="1" applyProtection="1">
      <alignment horizontal="right"/>
    </xf>
    <xf numFmtId="0" fontId="15" fillId="0" borderId="0" xfId="72" applyFont="1" applyBorder="1" applyAlignment="1" applyProtection="1">
      <alignment vertical="center"/>
    </xf>
    <xf numFmtId="0" fontId="15" fillId="0" borderId="0" xfId="72" applyFont="1" applyBorder="1" applyAlignment="1" applyProtection="1">
      <alignment horizontal="right" vertical="center"/>
    </xf>
    <xf numFmtId="0" fontId="15" fillId="0" borderId="0" xfId="72" applyFont="1" applyBorder="1" applyAlignment="1" applyProtection="1">
      <alignment vertical="center" wrapText="1"/>
    </xf>
    <xf numFmtId="0" fontId="12" fillId="0" borderId="0" xfId="72" applyFont="1" applyBorder="1" applyAlignment="1" applyProtection="1">
      <alignment vertical="center" wrapText="1"/>
    </xf>
    <xf numFmtId="0" fontId="12" fillId="0" borderId="0" xfId="72" applyFont="1" applyBorder="1" applyProtection="1"/>
    <xf numFmtId="0" fontId="12" fillId="0" borderId="0" xfId="72" applyFont="1" applyAlignment="1" applyProtection="1"/>
    <xf numFmtId="0" fontId="15" fillId="0" borderId="0" xfId="72" applyFont="1" applyBorder="1" applyAlignment="1" applyProtection="1">
      <alignment horizontal="left" vertical="center"/>
    </xf>
    <xf numFmtId="0" fontId="12" fillId="0" borderId="0" xfId="72" applyFont="1" applyFill="1" applyBorder="1" applyAlignment="1"/>
    <xf numFmtId="169" fontId="12" fillId="2" borderId="15" xfId="72" applyNumberFormat="1" applyFont="1" applyFill="1" applyBorder="1" applyAlignment="1" applyProtection="1">
      <alignment horizontal="left" vertical="center"/>
    </xf>
    <xf numFmtId="169" fontId="12" fillId="2" borderId="16" xfId="72" applyNumberFormat="1" applyFont="1" applyFill="1" applyBorder="1" applyAlignment="1" applyProtection="1">
      <alignment horizontal="right" vertical="center"/>
    </xf>
    <xf numFmtId="0" fontId="16" fillId="0" borderId="0" xfId="72" applyFont="1" applyProtection="1"/>
    <xf numFmtId="0" fontId="16" fillId="0" borderId="0" xfId="72" applyFont="1"/>
    <xf numFmtId="0" fontId="16" fillId="0" borderId="0" xfId="72" applyFont="1" applyBorder="1" applyAlignment="1">
      <alignment horizontal="right"/>
    </xf>
    <xf numFmtId="0" fontId="12" fillId="0" borderId="0" xfId="72" applyFont="1"/>
    <xf numFmtId="0" fontId="15" fillId="0" borderId="0" xfId="72" applyFont="1" applyBorder="1" applyAlignment="1">
      <alignment horizontal="right"/>
    </xf>
    <xf numFmtId="174" fontId="12" fillId="0" borderId="0" xfId="10" applyNumberFormat="1" applyFont="1" applyBorder="1" applyAlignment="1" applyProtection="1">
      <alignment horizontal="right" wrapText="1"/>
      <protection locked="0"/>
    </xf>
    <xf numFmtId="0" fontId="12" fillId="0" borderId="0" xfId="72" applyFont="1" applyBorder="1" applyAlignment="1">
      <alignment horizontal="right" wrapText="1"/>
    </xf>
    <xf numFmtId="0" fontId="12" fillId="0" borderId="0" xfId="72" applyFont="1" applyAlignment="1" applyProtection="1">
      <alignment horizontal="right"/>
    </xf>
    <xf numFmtId="0" fontId="17" fillId="0" borderId="0" xfId="72" applyFont="1" applyAlignment="1" applyProtection="1">
      <alignment horizontal="right"/>
      <protection locked="0"/>
    </xf>
    <xf numFmtId="0" fontId="15" fillId="0" borderId="0" xfId="72" applyFont="1" applyBorder="1" applyAlignment="1" applyProtection="1">
      <alignment horizontal="right" vertical="top"/>
    </xf>
    <xf numFmtId="0" fontId="12" fillId="0" borderId="0" xfId="72" applyFont="1" applyBorder="1" applyAlignment="1" applyProtection="1">
      <alignment horizontal="left" vertical="top"/>
    </xf>
    <xf numFmtId="0" fontId="15" fillId="0" borderId="0" xfId="72" applyFont="1" applyProtection="1"/>
    <xf numFmtId="0" fontId="12" fillId="0" borderId="0" xfId="72" applyFont="1" applyProtection="1"/>
    <xf numFmtId="0" fontId="12" fillId="0" borderId="0" xfId="72" applyFont="1" applyAlignment="1" applyProtection="1">
      <alignment horizontal="right"/>
      <protection locked="0"/>
    </xf>
    <xf numFmtId="0" fontId="12" fillId="0" borderId="0" xfId="72" applyFont="1" applyAlignment="1"/>
    <xf numFmtId="0" fontId="15" fillId="0" borderId="0" xfId="72" applyFont="1" applyBorder="1" applyAlignment="1">
      <alignment horizontal="right" vertical="center"/>
    </xf>
    <xf numFmtId="49" fontId="12" fillId="0" borderId="0" xfId="72" applyNumberFormat="1" applyFont="1" applyBorder="1" applyAlignment="1" applyProtection="1">
      <alignment horizontal="right" vertical="top" wrapText="1"/>
      <protection locked="0"/>
    </xf>
    <xf numFmtId="0" fontId="19" fillId="0" borderId="0" xfId="72" applyFont="1" applyAlignment="1">
      <alignment horizontal="right" vertical="center"/>
    </xf>
    <xf numFmtId="14" fontId="20" fillId="0" borderId="0" xfId="72" applyNumberFormat="1" applyFont="1" applyBorder="1" applyAlignment="1">
      <alignment vertical="center"/>
    </xf>
    <xf numFmtId="14" fontId="12" fillId="0" borderId="0" xfId="72" applyNumberFormat="1" applyFont="1" applyBorder="1" applyAlignment="1" applyProtection="1">
      <alignment vertical="top"/>
      <protection locked="0"/>
    </xf>
    <xf numFmtId="14" fontId="12" fillId="0" borderId="0" xfId="72" applyNumberFormat="1" applyFont="1" applyBorder="1" applyAlignment="1" applyProtection="1">
      <protection locked="0"/>
    </xf>
    <xf numFmtId="0" fontId="12" fillId="0" borderId="0" xfId="72" applyFont="1" applyBorder="1" applyAlignment="1"/>
    <xf numFmtId="0" fontId="15" fillId="0" borderId="0" xfId="72" applyFont="1" applyBorder="1" applyAlignment="1">
      <alignment vertical="center" wrapText="1"/>
    </xf>
    <xf numFmtId="14" fontId="12" fillId="0" borderId="0" xfId="72" applyNumberFormat="1" applyFont="1" applyBorder="1" applyAlignment="1" applyProtection="1">
      <alignment vertical="center"/>
      <protection locked="0"/>
    </xf>
    <xf numFmtId="0" fontId="18" fillId="0" borderId="0" xfId="72" applyFont="1" applyAlignment="1"/>
    <xf numFmtId="14" fontId="12" fillId="0" borderId="0" xfId="72" applyNumberFormat="1" applyFont="1" applyAlignment="1" applyProtection="1">
      <alignment horizontal="right"/>
      <protection locked="0"/>
    </xf>
    <xf numFmtId="0" fontId="18" fillId="0" borderId="0" xfId="72" applyFont="1" applyAlignment="1" applyProtection="1"/>
    <xf numFmtId="14" fontId="12" fillId="0" borderId="0" xfId="72" applyNumberFormat="1" applyFont="1" applyAlignment="1" applyProtection="1">
      <alignment horizontal="right"/>
    </xf>
    <xf numFmtId="0" fontId="15" fillId="0" borderId="15" xfId="72" applyFont="1" applyBorder="1" applyAlignment="1" applyProtection="1"/>
    <xf numFmtId="0" fontId="15" fillId="0" borderId="17" xfId="72" applyFont="1" applyBorder="1" applyAlignment="1" applyProtection="1"/>
    <xf numFmtId="0" fontId="15" fillId="0" borderId="16" xfId="72" applyFont="1" applyBorder="1" applyAlignment="1" applyProtection="1"/>
    <xf numFmtId="0" fontId="15" fillId="5" borderId="18" xfId="72" applyFont="1" applyFill="1" applyBorder="1" applyAlignment="1" applyProtection="1">
      <alignment horizontal="center" vertical="center" wrapText="1"/>
    </xf>
    <xf numFmtId="0" fontId="15" fillId="6" borderId="18" xfId="72" applyFont="1" applyFill="1" applyBorder="1" applyAlignment="1" applyProtection="1">
      <alignment horizontal="center" vertical="center" wrapText="1"/>
    </xf>
    <xf numFmtId="0" fontId="12" fillId="0" borderId="0" xfId="72" applyFont="1" applyFill="1" applyBorder="1" applyAlignment="1" applyProtection="1">
      <alignment horizontal="center" vertical="center" wrapText="1"/>
    </xf>
    <xf numFmtId="14" fontId="15" fillId="0" borderId="0" xfId="72" applyNumberFormat="1" applyFont="1" applyBorder="1" applyAlignment="1" applyProtection="1">
      <alignment vertical="center" wrapText="1"/>
    </xf>
    <xf numFmtId="43" fontId="12" fillId="0" borderId="19" xfId="10" applyFont="1" applyBorder="1" applyAlignment="1" applyProtection="1">
      <alignment horizontal="right"/>
    </xf>
    <xf numFmtId="43" fontId="12" fillId="0" borderId="0" xfId="10" applyFont="1" applyBorder="1" applyAlignment="1" applyProtection="1">
      <alignment horizontal="right"/>
    </xf>
    <xf numFmtId="43" fontId="12" fillId="0" borderId="20" xfId="10" applyFont="1" applyBorder="1" applyAlignment="1" applyProtection="1">
      <alignment horizontal="right"/>
    </xf>
    <xf numFmtId="0" fontId="12" fillId="0" borderId="0" xfId="72" applyFont="1" applyFill="1" applyProtection="1"/>
    <xf numFmtId="0" fontId="16" fillId="0" borderId="0" xfId="72" applyFont="1" applyFill="1" applyAlignment="1" applyProtection="1">
      <alignment vertical="top" wrapText="1"/>
    </xf>
    <xf numFmtId="9" fontId="12" fillId="0" borderId="0" xfId="72" applyNumberFormat="1" applyFont="1" applyAlignment="1" applyProtection="1">
      <alignment horizontal="right"/>
      <protection locked="0"/>
    </xf>
    <xf numFmtId="43" fontId="12" fillId="0" borderId="21" xfId="10" applyFont="1" applyBorder="1" applyAlignment="1" applyProtection="1">
      <alignment horizontal="right"/>
    </xf>
    <xf numFmtId="0" fontId="21" fillId="0" borderId="0" xfId="72" applyFont="1" applyProtection="1"/>
    <xf numFmtId="0" fontId="15" fillId="0" borderId="17" xfId="72" applyFont="1" applyBorder="1" applyProtection="1"/>
    <xf numFmtId="0" fontId="15" fillId="0" borderId="16" xfId="72" applyFont="1" applyBorder="1" applyProtection="1"/>
    <xf numFmtId="43" fontId="15" fillId="0" borderId="18" xfId="10" applyFont="1" applyBorder="1" applyAlignment="1" applyProtection="1">
      <alignment horizontal="right"/>
    </xf>
    <xf numFmtId="43" fontId="15" fillId="0" borderId="0" xfId="10" applyFont="1" applyBorder="1" applyAlignment="1" applyProtection="1">
      <alignment horizontal="right"/>
    </xf>
    <xf numFmtId="0" fontId="12" fillId="0" borderId="0" xfId="72" applyFont="1" applyBorder="1" applyAlignment="1" applyProtection="1">
      <alignment horizontal="right" vertical="center" wrapText="1"/>
    </xf>
    <xf numFmtId="0" fontId="12" fillId="0" borderId="0" xfId="72" applyFont="1" applyBorder="1" applyAlignment="1" applyProtection="1">
      <alignment horizontal="center" vertical="center" wrapText="1"/>
    </xf>
    <xf numFmtId="173" fontId="12" fillId="0" borderId="0" xfId="72" applyNumberFormat="1" applyFont="1" applyBorder="1" applyAlignment="1" applyProtection="1">
      <alignment horizontal="center" vertical="center" wrapText="1"/>
    </xf>
    <xf numFmtId="172" fontId="12" fillId="0" borderId="0" xfId="72" applyNumberFormat="1" applyFont="1" applyBorder="1" applyAlignment="1" applyProtection="1">
      <alignment vertical="center" wrapText="1"/>
    </xf>
    <xf numFmtId="0" fontId="15" fillId="7" borderId="1" xfId="72" applyFont="1" applyFill="1" applyBorder="1" applyAlignment="1">
      <alignment horizontal="center" vertical="center" wrapText="1"/>
    </xf>
    <xf numFmtId="0" fontId="15" fillId="7" borderId="4" xfId="72" applyFont="1" applyFill="1" applyBorder="1" applyAlignment="1">
      <alignment horizontal="left" vertical="center" wrapText="1"/>
    </xf>
    <xf numFmtId="0" fontId="15" fillId="7" borderId="2" xfId="72" applyFont="1" applyFill="1" applyBorder="1" applyAlignment="1">
      <alignment horizontal="left" vertical="center" wrapText="1"/>
    </xf>
    <xf numFmtId="0" fontId="15" fillId="7" borderId="1" xfId="72" applyFont="1" applyFill="1" applyBorder="1" applyAlignment="1">
      <alignment horizontal="left" vertical="center" wrapText="1"/>
    </xf>
    <xf numFmtId="0" fontId="15" fillId="7" borderId="3" xfId="72" applyFont="1" applyFill="1" applyBorder="1" applyAlignment="1">
      <alignment vertical="center" wrapText="1"/>
    </xf>
    <xf numFmtId="0" fontId="15" fillId="7" borderId="22" xfId="72" applyFont="1" applyFill="1" applyBorder="1" applyAlignment="1">
      <alignment horizontal="center" vertical="center" wrapText="1"/>
    </xf>
    <xf numFmtId="0" fontId="23" fillId="0" borderId="1" xfId="72" applyFont="1" applyBorder="1" applyAlignment="1" applyProtection="1">
      <alignment horizontal="right" vertical="center"/>
    </xf>
    <xf numFmtId="173" fontId="23" fillId="0" borderId="23" xfId="72" applyNumberFormat="1" applyFont="1" applyBorder="1" applyAlignment="1" applyProtection="1">
      <alignment horizontal="left" vertical="top" wrapText="1"/>
      <protection locked="0"/>
    </xf>
    <xf numFmtId="172" fontId="12" fillId="0" borderId="4" xfId="72" applyNumberFormat="1" applyFont="1" applyBorder="1" applyAlignment="1" applyProtection="1">
      <alignment horizontal="left" vertical="top" wrapText="1"/>
      <protection locked="0"/>
    </xf>
    <xf numFmtId="172" fontId="12" fillId="0" borderId="23" xfId="72" applyNumberFormat="1" applyFont="1" applyBorder="1" applyAlignment="1" applyProtection="1">
      <alignment horizontal="left" vertical="top" wrapText="1"/>
      <protection locked="0"/>
    </xf>
    <xf numFmtId="14" fontId="12" fillId="0" borderId="1" xfId="72" applyNumberFormat="1" applyFont="1" applyBorder="1" applyAlignment="1" applyProtection="1">
      <alignment horizontal="center" vertical="top" wrapText="1"/>
      <protection locked="0"/>
    </xf>
    <xf numFmtId="172" fontId="12" fillId="0" borderId="3" xfId="72" applyNumberFormat="1" applyFont="1" applyBorder="1" applyAlignment="1" applyProtection="1">
      <alignment horizontal="center" vertical="top"/>
      <protection locked="0"/>
    </xf>
    <xf numFmtId="0" fontId="12" fillId="0" borderId="3" xfId="72" applyFont="1" applyBorder="1" applyAlignment="1" applyProtection="1">
      <alignment horizontal="center" vertical="top"/>
      <protection locked="0"/>
    </xf>
    <xf numFmtId="0" fontId="15" fillId="7" borderId="22" xfId="72" applyFont="1" applyFill="1" applyBorder="1" applyAlignment="1">
      <alignment vertical="top" wrapText="1"/>
    </xf>
    <xf numFmtId="173" fontId="23" fillId="0" borderId="4" xfId="72" applyNumberFormat="1" applyFont="1" applyBorder="1" applyAlignment="1" applyProtection="1">
      <alignment horizontal="left" vertical="top" wrapText="1"/>
      <protection locked="0"/>
    </xf>
    <xf numFmtId="0" fontId="15" fillId="7" borderId="6" xfId="72" applyFont="1" applyFill="1" applyBorder="1" applyAlignment="1">
      <alignment vertical="top" wrapText="1"/>
    </xf>
    <xf numFmtId="0" fontId="15" fillId="7" borderId="24" xfId="72" applyFont="1" applyFill="1" applyBorder="1" applyAlignment="1">
      <alignment vertical="top" wrapText="1"/>
    </xf>
    <xf numFmtId="0" fontId="9" fillId="0" borderId="0" xfId="72" applyFont="1" applyBorder="1" applyAlignment="1" applyProtection="1">
      <alignment horizontal="left" wrapText="1"/>
    </xf>
    <xf numFmtId="172" fontId="12" fillId="0" borderId="0" xfId="72" applyNumberFormat="1" applyFont="1" applyBorder="1" applyAlignment="1" applyProtection="1">
      <alignment horizontal="left" vertical="top" wrapText="1"/>
    </xf>
    <xf numFmtId="0" fontId="15" fillId="7" borderId="3" xfId="72" applyFont="1" applyFill="1" applyBorder="1" applyAlignment="1" applyProtection="1">
      <alignment horizontal="left"/>
    </xf>
    <xf numFmtId="0" fontId="16" fillId="7" borderId="2" xfId="72" applyFont="1" applyFill="1" applyBorder="1" applyProtection="1"/>
    <xf numFmtId="0" fontId="22" fillId="0" borderId="0" xfId="72" applyFont="1" applyBorder="1" applyAlignment="1" applyProtection="1">
      <alignment vertical="center"/>
    </xf>
    <xf numFmtId="0" fontId="18" fillId="0" borderId="0" xfId="72" applyFont="1" applyBorder="1" applyAlignment="1" applyProtection="1">
      <alignment horizontal="left" vertical="center"/>
    </xf>
    <xf numFmtId="0" fontId="12" fillId="0" borderId="23" xfId="72" applyFont="1" applyBorder="1" applyAlignment="1" applyProtection="1">
      <alignment horizontal="center" vertical="center" wrapText="1"/>
    </xf>
    <xf numFmtId="0" fontId="15" fillId="0" borderId="23" xfId="72" applyFont="1" applyBorder="1" applyAlignment="1" applyProtection="1">
      <alignment vertical="center" wrapText="1"/>
    </xf>
    <xf numFmtId="0" fontId="12" fillId="0" borderId="23" xfId="72" applyFont="1" applyBorder="1" applyAlignment="1" applyProtection="1">
      <alignment vertical="center" wrapText="1"/>
    </xf>
    <xf numFmtId="0" fontId="12" fillId="0" borderId="0" xfId="72" applyFont="1" applyAlignment="1" applyProtection="1">
      <alignment vertical="center" wrapText="1"/>
    </xf>
    <xf numFmtId="0" fontId="12" fillId="0" borderId="0" xfId="72" applyFont="1" applyAlignment="1" applyProtection="1">
      <alignment horizontal="center" vertical="center" wrapText="1"/>
    </xf>
    <xf numFmtId="0" fontId="12" fillId="0" borderId="23" xfId="72" applyFont="1" applyBorder="1" applyProtection="1"/>
    <xf numFmtId="0" fontId="15" fillId="0" borderId="0" xfId="72" applyFont="1" applyBorder="1" applyAlignment="1" applyProtection="1">
      <alignment horizontal="left" vertical="center" wrapText="1"/>
    </xf>
    <xf numFmtId="0" fontId="15" fillId="0" borderId="0" xfId="72" applyFont="1" applyAlignment="1" applyProtection="1">
      <alignment horizontal="center"/>
    </xf>
    <xf numFmtId="0" fontId="12" fillId="0" borderId="0" xfId="72" applyFont="1" applyAlignment="1" applyProtection="1">
      <alignment horizontal="center"/>
    </xf>
    <xf numFmtId="0" fontId="26" fillId="0" borderId="5" xfId="72" applyFont="1" applyBorder="1" applyAlignment="1" applyProtection="1">
      <alignment vertical="center"/>
    </xf>
    <xf numFmtId="0" fontId="25" fillId="0" borderId="0" xfId="72" applyFont="1" applyBorder="1" applyAlignment="1" applyProtection="1">
      <alignment horizontal="center" vertical="top"/>
    </xf>
    <xf numFmtId="0" fontId="25" fillId="0" borderId="0" xfId="72" applyFont="1" applyBorder="1" applyAlignment="1" applyProtection="1">
      <alignment vertical="top"/>
    </xf>
    <xf numFmtId="0" fontId="25" fillId="0" borderId="0" xfId="72" applyFont="1" applyBorder="1" applyAlignment="1" applyProtection="1">
      <alignment horizontal="right" wrapText="1"/>
    </xf>
    <xf numFmtId="169" fontId="25" fillId="0" borderId="0" xfId="72" applyNumberFormat="1" applyFont="1" applyBorder="1" applyAlignment="1" applyProtection="1">
      <alignment vertical="top"/>
    </xf>
    <xf numFmtId="4" fontId="25" fillId="0" borderId="0" xfId="72" applyNumberFormat="1" applyFont="1" applyBorder="1" applyAlignment="1" applyProtection="1">
      <alignment vertical="top"/>
    </xf>
    <xf numFmtId="4" fontId="25" fillId="0" borderId="10" xfId="72" applyNumberFormat="1" applyFont="1" applyBorder="1" applyAlignment="1" applyProtection="1">
      <alignment vertical="top"/>
    </xf>
    <xf numFmtId="0" fontId="26" fillId="0" borderId="0" xfId="72" applyFont="1" applyBorder="1" applyAlignment="1" applyProtection="1">
      <alignment horizontal="right"/>
    </xf>
    <xf numFmtId="3" fontId="25" fillId="0" borderId="25" xfId="72" applyNumberFormat="1" applyFont="1" applyBorder="1" applyAlignment="1" applyProtection="1">
      <alignment horizontal="right" vertical="top"/>
    </xf>
    <xf numFmtId="0" fontId="26" fillId="0" borderId="0" xfId="72" applyFont="1" applyBorder="1" applyAlignment="1" applyProtection="1">
      <alignment vertical="center"/>
    </xf>
    <xf numFmtId="169" fontId="25" fillId="0" borderId="6" xfId="72" applyNumberFormat="1" applyFont="1" applyBorder="1" applyAlignment="1" applyProtection="1">
      <alignment vertical="top"/>
    </xf>
    <xf numFmtId="4" fontId="25" fillId="0" borderId="6" xfId="72" applyNumberFormat="1" applyFont="1" applyBorder="1" applyAlignment="1" applyProtection="1">
      <alignment vertical="top"/>
    </xf>
    <xf numFmtId="0" fontId="26" fillId="0" borderId="0" xfId="72" applyFont="1" applyBorder="1" applyAlignment="1" applyProtection="1">
      <alignment horizontal="right" vertical="center"/>
    </xf>
    <xf numFmtId="0" fontId="25" fillId="0" borderId="25" xfId="72" applyNumberFormat="1" applyFont="1" applyBorder="1" applyAlignment="1" applyProtection="1">
      <alignment horizontal="right" wrapText="1"/>
    </xf>
    <xf numFmtId="0" fontId="26" fillId="0" borderId="0" xfId="72" applyFont="1" applyBorder="1" applyAlignment="1" applyProtection="1">
      <alignment vertical="center" wrapText="1"/>
    </xf>
    <xf numFmtId="0" fontId="25" fillId="0" borderId="0" xfId="72" applyFont="1" applyBorder="1" applyAlignment="1" applyProtection="1">
      <alignment vertical="center" wrapText="1"/>
    </xf>
    <xf numFmtId="0" fontId="25" fillId="0" borderId="0" xfId="72" applyFont="1" applyBorder="1" applyAlignment="1" applyProtection="1">
      <alignment vertical="top" wrapText="1"/>
    </xf>
    <xf numFmtId="14" fontId="26" fillId="0" borderId="0" xfId="72" applyNumberFormat="1" applyFont="1" applyBorder="1" applyAlignment="1" applyProtection="1">
      <alignment horizontal="right" vertical="top"/>
    </xf>
    <xf numFmtId="14" fontId="25" fillId="0" borderId="0" xfId="72" applyNumberFormat="1" applyFont="1" applyBorder="1" applyAlignment="1" applyProtection="1">
      <alignment vertical="top" wrapText="1"/>
    </xf>
    <xf numFmtId="14" fontId="27" fillId="0" borderId="0" xfId="72" applyNumberFormat="1" applyFont="1" applyBorder="1" applyAlignment="1" applyProtection="1">
      <alignment horizontal="right" vertical="top" wrapText="1"/>
    </xf>
    <xf numFmtId="14" fontId="27" fillId="0" borderId="0" xfId="72" applyNumberFormat="1" applyFont="1" applyBorder="1" applyAlignment="1" applyProtection="1">
      <alignment vertical="top" wrapText="1"/>
    </xf>
    <xf numFmtId="14" fontId="27" fillId="0" borderId="0" xfId="72" applyNumberFormat="1" applyFont="1" applyBorder="1" applyProtection="1"/>
    <xf numFmtId="14" fontId="27" fillId="0" borderId="0" xfId="72" applyNumberFormat="1" applyFont="1" applyBorder="1" applyAlignment="1" applyProtection="1">
      <alignment horizontal="left" vertical="top"/>
    </xf>
    <xf numFmtId="0" fontId="25" fillId="0" borderId="0" xfId="72" applyFont="1" applyBorder="1" applyProtection="1"/>
    <xf numFmtId="0" fontId="25" fillId="0" borderId="25" xfId="72" applyFont="1" applyBorder="1" applyAlignment="1" applyProtection="1">
      <alignment horizontal="right"/>
    </xf>
    <xf numFmtId="169" fontId="26" fillId="0" borderId="26" xfId="72" applyNumberFormat="1" applyFont="1" applyBorder="1" applyAlignment="1" applyProtection="1">
      <alignment horizontal="left" vertical="top"/>
    </xf>
    <xf numFmtId="169" fontId="25" fillId="0" borderId="27" xfId="72" applyNumberFormat="1" applyFont="1" applyBorder="1" applyAlignment="1" applyProtection="1">
      <alignment horizontal="left" vertical="top"/>
    </xf>
    <xf numFmtId="169" fontId="26" fillId="0" borderId="27" xfId="72" applyNumberFormat="1" applyFont="1" applyFill="1" applyBorder="1" applyAlignment="1" applyProtection="1">
      <alignment horizontal="right" vertical="top"/>
    </xf>
    <xf numFmtId="0" fontId="25" fillId="0" borderId="27" xfId="72" applyFont="1" applyBorder="1" applyProtection="1"/>
    <xf numFmtId="0" fontId="26" fillId="0" borderId="27" xfId="72" applyFont="1" applyBorder="1" applyAlignment="1" applyProtection="1">
      <alignment horizontal="right"/>
    </xf>
    <xf numFmtId="14" fontId="25" fillId="0" borderId="27" xfId="72" applyNumberFormat="1" applyFont="1" applyBorder="1" applyProtection="1"/>
    <xf numFmtId="14" fontId="25" fillId="0" borderId="28" xfId="72" applyNumberFormat="1" applyFont="1" applyBorder="1" applyAlignment="1" applyProtection="1">
      <alignment horizontal="right"/>
    </xf>
    <xf numFmtId="0" fontId="12" fillId="2" borderId="17" xfId="72" applyFont="1" applyFill="1" applyBorder="1" applyAlignment="1" applyProtection="1">
      <alignment horizontal="left" vertical="center"/>
    </xf>
    <xf numFmtId="0" fontId="12" fillId="2" borderId="17" xfId="72" applyFont="1" applyFill="1" applyBorder="1" applyAlignment="1" applyProtection="1">
      <alignment horizontal="left" vertical="center" wrapText="1"/>
    </xf>
    <xf numFmtId="169" fontId="12" fillId="2" borderId="17" xfId="72" applyNumberFormat="1" applyFont="1" applyFill="1" applyBorder="1" applyAlignment="1" applyProtection="1">
      <alignment horizontal="left" vertical="center" wrapText="1"/>
    </xf>
    <xf numFmtId="169" fontId="12" fillId="2" borderId="17" xfId="72" applyNumberFormat="1" applyFont="1" applyFill="1" applyBorder="1" applyAlignment="1" applyProtection="1">
      <alignment horizontal="left" vertical="center"/>
    </xf>
    <xf numFmtId="4" fontId="12" fillId="2" borderId="17" xfId="72" applyNumberFormat="1" applyFont="1" applyFill="1" applyBorder="1" applyAlignment="1" applyProtection="1">
      <alignment horizontal="left" vertical="center"/>
    </xf>
    <xf numFmtId="4" fontId="12" fillId="2" borderId="13" xfId="72" applyNumberFormat="1" applyFont="1" applyFill="1" applyBorder="1" applyAlignment="1" applyProtection="1">
      <alignment horizontal="left" vertical="center"/>
    </xf>
    <xf numFmtId="0" fontId="28" fillId="0" borderId="0" xfId="72" applyFont="1" applyBorder="1" applyAlignment="1" applyProtection="1">
      <alignment horizontal="left"/>
    </xf>
    <xf numFmtId="0" fontId="28" fillId="0" borderId="0" xfId="72" applyFont="1" applyBorder="1" applyAlignment="1" applyProtection="1">
      <alignment horizontal="center"/>
    </xf>
    <xf numFmtId="0" fontId="28" fillId="0" borderId="0" xfId="72" applyFont="1" applyAlignment="1" applyProtection="1"/>
    <xf numFmtId="0" fontId="28" fillId="0" borderId="0" xfId="72" applyFont="1" applyBorder="1" applyAlignment="1" applyProtection="1">
      <alignment wrapText="1"/>
    </xf>
    <xf numFmtId="169" fontId="28" fillId="0" borderId="0" xfId="72" applyNumberFormat="1" applyFont="1" applyBorder="1" applyAlignment="1" applyProtection="1">
      <alignment horizontal="left"/>
    </xf>
    <xf numFmtId="169" fontId="28" fillId="0" borderId="13" xfId="72" applyNumberFormat="1" applyFont="1" applyBorder="1" applyAlignment="1" applyProtection="1">
      <alignment horizontal="center" wrapText="1"/>
    </xf>
    <xf numFmtId="169" fontId="28" fillId="0" borderId="0" xfId="72" applyNumberFormat="1" applyFont="1" applyBorder="1" applyAlignment="1" applyProtection="1">
      <alignment horizontal="center" wrapText="1"/>
    </xf>
    <xf numFmtId="169" fontId="28" fillId="0" borderId="0" xfId="72" applyNumberFormat="1" applyFont="1" applyBorder="1" applyAlignment="1" applyProtection="1">
      <alignment horizontal="center"/>
    </xf>
    <xf numFmtId="0" fontId="28" fillId="0" borderId="0" xfId="72" applyFont="1" applyBorder="1" applyAlignment="1" applyProtection="1"/>
    <xf numFmtId="169" fontId="28" fillId="0" borderId="0" xfId="72" applyNumberFormat="1" applyFont="1" applyBorder="1" applyAlignment="1" applyProtection="1"/>
    <xf numFmtId="4" fontId="28" fillId="0" borderId="0" xfId="72" applyNumberFormat="1" applyFont="1" applyBorder="1" applyAlignment="1" applyProtection="1"/>
    <xf numFmtId="0" fontId="28" fillId="0" borderId="0" xfId="72" applyFont="1" applyBorder="1" applyAlignment="1" applyProtection="1">
      <alignment vertical="top" wrapText="1"/>
    </xf>
    <xf numFmtId="169" fontId="28" fillId="0" borderId="0" xfId="72" applyNumberFormat="1" applyFont="1" applyBorder="1" applyAlignment="1" applyProtection="1">
      <alignment horizontal="center" vertical="top" wrapText="1"/>
    </xf>
    <xf numFmtId="0" fontId="28" fillId="0" borderId="0" xfId="72" applyFont="1" applyBorder="1" applyAlignment="1" applyProtection="1">
      <alignment horizontal="center" vertical="top"/>
    </xf>
    <xf numFmtId="169" fontId="28" fillId="0" borderId="0" xfId="72" applyNumberFormat="1" applyFont="1" applyBorder="1" applyAlignment="1" applyProtection="1">
      <alignment horizontal="center" vertical="top"/>
    </xf>
    <xf numFmtId="0" fontId="28" fillId="0" borderId="0" xfId="72" applyFont="1" applyBorder="1" applyAlignment="1" applyProtection="1">
      <alignment vertical="top"/>
    </xf>
    <xf numFmtId="169" fontId="30" fillId="8" borderId="12" xfId="72" applyNumberFormat="1" applyFont="1" applyFill="1" applyBorder="1" applyAlignment="1" applyProtection="1">
      <alignment horizontal="center" wrapText="1"/>
    </xf>
    <xf numFmtId="0" fontId="30" fillId="8" borderId="29" xfId="72" applyFont="1" applyFill="1" applyBorder="1" applyAlignment="1" applyProtection="1">
      <alignment horizontal="center"/>
    </xf>
    <xf numFmtId="169" fontId="30" fillId="8" borderId="30" xfId="72" applyNumberFormat="1" applyFont="1" applyFill="1" applyBorder="1" applyAlignment="1" applyProtection="1">
      <alignment horizontal="center" wrapText="1"/>
    </xf>
    <xf numFmtId="0" fontId="30" fillId="8" borderId="30" xfId="72" applyFont="1" applyFill="1" applyBorder="1" applyAlignment="1" applyProtection="1">
      <alignment horizontal="center"/>
    </xf>
    <xf numFmtId="0" fontId="30" fillId="8" borderId="14" xfId="72" applyFont="1" applyFill="1" applyBorder="1" applyAlignment="1" applyProtection="1">
      <alignment horizontal="right"/>
    </xf>
    <xf numFmtId="169" fontId="30" fillId="8" borderId="31" xfId="72" applyNumberFormat="1" applyFont="1" applyFill="1" applyBorder="1" applyAlignment="1" applyProtection="1">
      <alignment horizontal="center" wrapText="1"/>
    </xf>
    <xf numFmtId="171" fontId="24" fillId="8" borderId="31" xfId="9" applyNumberFormat="1" applyFont="1" applyFill="1" applyBorder="1" applyAlignment="1" applyProtection="1"/>
    <xf numFmtId="49" fontId="30" fillId="8" borderId="19" xfId="9" applyNumberFormat="1" applyFont="1" applyFill="1" applyBorder="1" applyAlignment="1" applyProtection="1">
      <alignment horizontal="center" wrapText="1"/>
    </xf>
    <xf numFmtId="0" fontId="16" fillId="8" borderId="32" xfId="72" applyFont="1" applyFill="1" applyBorder="1" applyAlignment="1" applyProtection="1">
      <alignment vertical="center" wrapText="1"/>
      <protection locked="0"/>
    </xf>
    <xf numFmtId="0" fontId="16" fillId="8" borderId="33" xfId="72" applyFont="1" applyFill="1" applyBorder="1" applyAlignment="1" applyProtection="1">
      <alignment vertical="center" wrapText="1"/>
      <protection locked="0"/>
    </xf>
    <xf numFmtId="49" fontId="32" fillId="9" borderId="34" xfId="72" applyNumberFormat="1" applyFont="1" applyFill="1" applyBorder="1" applyAlignment="1" applyProtection="1">
      <alignment horizontal="left" vertical="center" wrapText="1"/>
      <protection locked="0"/>
    </xf>
    <xf numFmtId="169" fontId="24" fillId="8" borderId="35" xfId="72" applyNumberFormat="1" applyFont="1" applyFill="1" applyBorder="1" applyAlignment="1" applyProtection="1">
      <alignment vertical="center" wrapText="1"/>
      <protection locked="0"/>
    </xf>
    <xf numFmtId="169" fontId="24" fillId="8" borderId="36" xfId="72" applyNumberFormat="1" applyFont="1" applyFill="1" applyBorder="1" applyAlignment="1" applyProtection="1">
      <alignment vertical="center" wrapText="1"/>
      <protection locked="0"/>
    </xf>
    <xf numFmtId="0" fontId="16" fillId="8" borderId="37" xfId="72" applyFont="1" applyFill="1" applyBorder="1" applyAlignment="1" applyProtection="1">
      <protection locked="0"/>
    </xf>
    <xf numFmtId="0" fontId="16" fillId="8" borderId="32" xfId="72" applyFont="1" applyFill="1" applyBorder="1" applyAlignment="1" applyProtection="1">
      <protection locked="0"/>
    </xf>
    <xf numFmtId="169" fontId="16" fillId="8" borderId="38" xfId="72" applyNumberFormat="1" applyFont="1" applyFill="1" applyBorder="1" applyAlignment="1" applyProtection="1">
      <alignment vertical="center"/>
      <protection locked="0"/>
    </xf>
    <xf numFmtId="170" fontId="24" fillId="8" borderId="38" xfId="9" applyNumberFormat="1" applyFont="1" applyFill="1" applyBorder="1" applyAlignment="1" applyProtection="1">
      <alignment vertical="center"/>
      <protection locked="0"/>
    </xf>
    <xf numFmtId="0" fontId="16" fillId="8" borderId="33" xfId="72" applyFont="1" applyFill="1" applyBorder="1" applyAlignment="1" applyProtection="1">
      <alignment horizontal="right"/>
      <protection locked="0"/>
    </xf>
    <xf numFmtId="0" fontId="16" fillId="8" borderId="8" xfId="72" applyFont="1" applyFill="1" applyBorder="1" applyAlignment="1" applyProtection="1">
      <alignment horizontal="right"/>
      <protection locked="0"/>
    </xf>
    <xf numFmtId="0" fontId="16" fillId="8" borderId="35" xfId="72" applyFont="1" applyFill="1" applyBorder="1" applyAlignment="1" applyProtection="1">
      <alignment horizontal="right"/>
      <protection locked="0"/>
    </xf>
    <xf numFmtId="0" fontId="16" fillId="8" borderId="38" xfId="72" applyFont="1" applyFill="1" applyBorder="1" applyAlignment="1" applyProtection="1">
      <alignment horizontal="right"/>
      <protection locked="0"/>
    </xf>
    <xf numFmtId="0" fontId="16" fillId="8" borderId="36" xfId="72" applyFont="1" applyFill="1" applyBorder="1" applyAlignment="1" applyProtection="1">
      <alignment horizontal="right"/>
      <protection locked="0"/>
    </xf>
    <xf numFmtId="170" fontId="24" fillId="8" borderId="39" xfId="9" applyNumberFormat="1" applyFont="1" applyFill="1" applyBorder="1" applyAlignment="1" applyProtection="1">
      <alignment vertical="center"/>
      <protection locked="0"/>
    </xf>
    <xf numFmtId="170" fontId="24" fillId="8" borderId="34" xfId="9" applyNumberFormat="1" applyFont="1" applyFill="1" applyBorder="1" applyAlignment="1" applyProtection="1">
      <alignment vertical="center"/>
      <protection locked="0"/>
    </xf>
    <xf numFmtId="170" fontId="24" fillId="10" borderId="33" xfId="9" applyNumberFormat="1" applyFont="1" applyFill="1" applyBorder="1" applyAlignment="1" applyProtection="1">
      <alignment vertical="center"/>
      <protection locked="0"/>
    </xf>
    <xf numFmtId="170" fontId="24" fillId="5" borderId="37" xfId="9" applyNumberFormat="1" applyFont="1" applyFill="1" applyBorder="1" applyAlignment="1" applyProtection="1">
      <alignment vertical="center"/>
      <protection locked="0"/>
    </xf>
    <xf numFmtId="170" fontId="24" fillId="5" borderId="32" xfId="9" applyNumberFormat="1" applyFont="1" applyFill="1" applyBorder="1" applyAlignment="1" applyProtection="1">
      <alignment vertical="center"/>
      <protection locked="0"/>
    </xf>
    <xf numFmtId="0" fontId="24" fillId="6" borderId="38" xfId="72" applyFont="1" applyFill="1" applyBorder="1" applyAlignment="1">
      <alignment vertical="center"/>
    </xf>
    <xf numFmtId="0" fontId="24" fillId="6" borderId="33" xfId="72" applyFont="1" applyFill="1" applyBorder="1" applyAlignment="1">
      <alignment vertical="center"/>
    </xf>
    <xf numFmtId="4" fontId="16" fillId="0" borderId="0" xfId="72" applyNumberFormat="1" applyFont="1" applyFill="1" applyBorder="1" applyAlignment="1" applyProtection="1">
      <alignment vertical="top"/>
      <protection locked="0"/>
    </xf>
    <xf numFmtId="0" fontId="16" fillId="0" borderId="0" xfId="72" applyFont="1" applyFill="1" applyBorder="1" applyAlignment="1" applyProtection="1">
      <alignment vertical="top"/>
      <protection locked="0"/>
    </xf>
    <xf numFmtId="0" fontId="33" fillId="0" borderId="0" xfId="72" applyFont="1" applyBorder="1" applyAlignment="1" applyProtection="1">
      <alignment horizontal="left" vertical="top"/>
    </xf>
    <xf numFmtId="0" fontId="16" fillId="0" borderId="0" xfId="72" applyFont="1" applyFill="1" applyAlignment="1" applyProtection="1">
      <alignment vertical="top"/>
      <protection locked="0"/>
    </xf>
    <xf numFmtId="4" fontId="13" fillId="0" borderId="0" xfId="72" applyNumberFormat="1" applyFont="1" applyFill="1" applyBorder="1" applyAlignment="1" applyProtection="1">
      <alignment vertical="top"/>
    </xf>
    <xf numFmtId="0" fontId="13" fillId="0" borderId="0" xfId="72" applyFont="1" applyFill="1" applyBorder="1" applyAlignment="1">
      <alignment vertical="top"/>
    </xf>
    <xf numFmtId="0" fontId="19" fillId="0" borderId="0" xfId="72" applyFont="1" applyFill="1" applyBorder="1" applyAlignment="1">
      <alignment horizontal="center" vertical="center"/>
    </xf>
    <xf numFmtId="4" fontId="16" fillId="0" borderId="5" xfId="72" applyNumberFormat="1" applyFont="1" applyFill="1" applyBorder="1" applyAlignment="1" applyProtection="1">
      <alignment vertical="top"/>
      <protection locked="0"/>
    </xf>
    <xf numFmtId="0" fontId="16" fillId="0" borderId="0" xfId="72" applyFont="1" applyBorder="1"/>
    <xf numFmtId="4" fontId="12" fillId="0" borderId="0" xfId="72" applyNumberFormat="1" applyFont="1" applyBorder="1" applyAlignment="1"/>
    <xf numFmtId="4" fontId="12" fillId="0" borderId="0" xfId="72" applyNumberFormat="1" applyFont="1" applyFill="1" applyBorder="1" applyAlignment="1" applyProtection="1"/>
    <xf numFmtId="14" fontId="17" fillId="0" borderId="0" xfId="72" applyNumberFormat="1" applyFont="1" applyFill="1" applyBorder="1" applyAlignment="1"/>
    <xf numFmtId="4" fontId="12" fillId="0" borderId="0" xfId="72" applyNumberFormat="1" applyFont="1" applyFill="1" applyBorder="1" applyAlignment="1" applyProtection="1">
      <alignment vertical="top"/>
    </xf>
    <xf numFmtId="0" fontId="12" fillId="0" borderId="0" xfId="72" applyFont="1" applyFill="1" applyBorder="1" applyAlignment="1">
      <alignment vertical="top"/>
    </xf>
    <xf numFmtId="4" fontId="16" fillId="0" borderId="0" xfId="72" applyNumberFormat="1" applyFont="1" applyFill="1" applyBorder="1" applyAlignment="1" applyProtection="1">
      <alignment horizontal="left" vertical="center"/>
    </xf>
    <xf numFmtId="0" fontId="16" fillId="0" borderId="0" xfId="72" applyFont="1" applyFill="1" applyBorder="1" applyAlignment="1">
      <alignment horizontal="left" vertical="center"/>
    </xf>
    <xf numFmtId="0" fontId="16" fillId="0" borderId="0" xfId="72" applyFont="1" applyFill="1" applyBorder="1" applyAlignment="1">
      <alignment vertical="top"/>
    </xf>
    <xf numFmtId="0" fontId="16" fillId="0" borderId="0" xfId="72" applyFont="1" applyFill="1" applyAlignment="1">
      <alignment vertical="top"/>
    </xf>
    <xf numFmtId="4" fontId="24" fillId="5" borderId="40" xfId="72" applyNumberFormat="1" applyFont="1" applyFill="1" applyBorder="1" applyAlignment="1" applyProtection="1">
      <alignment horizontal="center" vertical="top" wrapText="1"/>
    </xf>
    <xf numFmtId="4" fontId="24" fillId="5" borderId="41" xfId="72" applyNumberFormat="1" applyFont="1" applyFill="1" applyBorder="1" applyAlignment="1" applyProtection="1">
      <alignment horizontal="center" vertical="top" wrapText="1"/>
    </xf>
    <xf numFmtId="4" fontId="24" fillId="6" borderId="41" xfId="72" applyNumberFormat="1" applyFont="1" applyFill="1" applyBorder="1" applyAlignment="1" applyProtection="1">
      <alignment horizontal="center" vertical="top" wrapText="1"/>
    </xf>
    <xf numFmtId="0" fontId="24" fillId="6" borderId="42" xfId="72" applyFont="1" applyFill="1" applyBorder="1" applyAlignment="1">
      <alignment horizontal="center" vertical="top" wrapText="1"/>
    </xf>
    <xf numFmtId="0" fontId="34" fillId="0" borderId="0" xfId="72" applyFont="1" applyFill="1" applyBorder="1" applyAlignment="1">
      <alignment horizontal="right"/>
    </xf>
    <xf numFmtId="0" fontId="24" fillId="0" borderId="0" xfId="72" applyFont="1" applyFill="1" applyBorder="1" applyAlignment="1">
      <alignment horizontal="center" vertical="center"/>
    </xf>
    <xf numFmtId="0" fontId="24" fillId="0" borderId="8" xfId="72" applyFont="1" applyFill="1" applyBorder="1" applyAlignment="1">
      <alignment vertical="center"/>
    </xf>
    <xf numFmtId="0" fontId="24" fillId="0" borderId="8" xfId="72" applyFont="1" applyFill="1" applyBorder="1" applyAlignment="1">
      <alignment horizontal="center" vertical="center"/>
    </xf>
    <xf numFmtId="43" fontId="16" fillId="11" borderId="43" xfId="10" applyFont="1" applyFill="1" applyBorder="1" applyAlignment="1" applyProtection="1">
      <alignment horizontal="right" vertical="top"/>
    </xf>
    <xf numFmtId="49" fontId="16" fillId="11" borderId="2" xfId="10" quotePrefix="1" applyNumberFormat="1" applyFont="1" applyFill="1" applyBorder="1" applyAlignment="1" applyProtection="1">
      <alignment horizontal="right" vertical="top"/>
    </xf>
    <xf numFmtId="43" fontId="24" fillId="2" borderId="24" xfId="10" applyFont="1" applyFill="1" applyBorder="1" applyAlignment="1" applyProtection="1">
      <alignment vertical="top"/>
    </xf>
    <xf numFmtId="0" fontId="16" fillId="11" borderId="44" xfId="72" applyFont="1" applyFill="1" applyBorder="1" applyAlignment="1" applyProtection="1">
      <alignment horizontal="left" vertical="top" wrapText="1"/>
    </xf>
    <xf numFmtId="43" fontId="24" fillId="2" borderId="1" xfId="10" applyFont="1" applyFill="1" applyBorder="1" applyAlignment="1" applyProtection="1">
      <alignment vertical="top"/>
    </xf>
    <xf numFmtId="0" fontId="16" fillId="11" borderId="45" xfId="72" applyFont="1" applyFill="1" applyBorder="1" applyAlignment="1" applyProtection="1">
      <alignment horizontal="left" vertical="top" wrapText="1"/>
    </xf>
    <xf numFmtId="0" fontId="16" fillId="0" borderId="9" xfId="72" applyFont="1" applyFill="1" applyBorder="1" applyAlignment="1">
      <alignment vertical="top"/>
    </xf>
    <xf numFmtId="43" fontId="16" fillId="11" borderId="46" xfId="10" applyFont="1" applyFill="1" applyBorder="1" applyAlignment="1" applyProtection="1">
      <alignment horizontal="right" vertical="top"/>
    </xf>
    <xf numFmtId="49" fontId="16" fillId="11" borderId="41" xfId="10" quotePrefix="1" applyNumberFormat="1" applyFont="1" applyFill="1" applyBorder="1" applyAlignment="1" applyProtection="1">
      <alignment horizontal="right" vertical="top"/>
    </xf>
    <xf numFmtId="43" fontId="24" fillId="2" borderId="41" xfId="10" applyFont="1" applyFill="1" applyBorder="1" applyAlignment="1" applyProtection="1">
      <alignment vertical="top"/>
    </xf>
    <xf numFmtId="0" fontId="16" fillId="11" borderId="42" xfId="72" applyFont="1" applyFill="1" applyBorder="1" applyAlignment="1" applyProtection="1">
      <alignment horizontal="left" vertical="top" wrapText="1"/>
    </xf>
    <xf numFmtId="4" fontId="16" fillId="0" borderId="5" xfId="72" applyNumberFormat="1" applyFont="1" applyFill="1" applyBorder="1" applyAlignment="1" applyProtection="1">
      <alignment vertical="top"/>
    </xf>
    <xf numFmtId="4" fontId="16" fillId="0" borderId="0" xfId="72" applyNumberFormat="1" applyFont="1" applyFill="1" applyBorder="1" applyAlignment="1" applyProtection="1">
      <alignment vertical="top"/>
    </xf>
    <xf numFmtId="4" fontId="16" fillId="0" borderId="47" xfId="11" applyNumberFormat="1" applyFont="1" applyBorder="1" applyAlignment="1" applyProtection="1">
      <alignment horizontal="right" vertical="top"/>
      <protection locked="0"/>
    </xf>
    <xf numFmtId="4" fontId="16" fillId="0" borderId="48" xfId="72" applyNumberFormat="1" applyFont="1" applyBorder="1" applyAlignment="1" applyProtection="1">
      <alignment horizontal="right" vertical="top"/>
      <protection locked="0"/>
    </xf>
    <xf numFmtId="4" fontId="16" fillId="0" borderId="25" xfId="72" applyNumberFormat="1" applyFont="1" applyBorder="1" applyAlignment="1">
      <alignment vertical="top"/>
    </xf>
    <xf numFmtId="4" fontId="16" fillId="0" borderId="25" xfId="72" applyNumberFormat="1" applyFont="1" applyBorder="1" applyAlignment="1" applyProtection="1">
      <alignment vertical="top"/>
      <protection locked="0"/>
    </xf>
    <xf numFmtId="0" fontId="26" fillId="10" borderId="14" xfId="72" applyFont="1" applyFill="1" applyBorder="1" applyAlignment="1" applyProtection="1">
      <alignment horizontal="center" vertical="top" wrapText="1"/>
    </xf>
    <xf numFmtId="4" fontId="9" fillId="10" borderId="28" xfId="72" applyNumberFormat="1" applyFont="1" applyFill="1" applyBorder="1" applyAlignment="1" applyProtection="1">
      <alignment horizontal="center" vertical="top" wrapText="1"/>
    </xf>
    <xf numFmtId="1" fontId="16" fillId="0" borderId="49" xfId="72" applyNumberFormat="1" applyFont="1" applyBorder="1" applyAlignment="1" applyProtection="1">
      <alignment horizontal="center" vertical="top"/>
    </xf>
    <xf numFmtId="49" fontId="16" fillId="0" borderId="50" xfId="72" applyNumberFormat="1" applyFont="1" applyBorder="1" applyAlignment="1" applyProtection="1">
      <alignment vertical="top"/>
      <protection locked="0"/>
    </xf>
    <xf numFmtId="49" fontId="16" fillId="0" borderId="50" xfId="72" applyNumberFormat="1" applyFont="1" applyBorder="1" applyAlignment="1" applyProtection="1">
      <alignment horizontal="left" vertical="top" wrapText="1"/>
      <protection locked="0"/>
    </xf>
    <xf numFmtId="49" fontId="16" fillId="0" borderId="51" xfId="72" applyNumberFormat="1" applyFont="1" applyBorder="1" applyAlignment="1" applyProtection="1">
      <alignment vertical="top" wrapText="1"/>
      <protection locked="0"/>
    </xf>
    <xf numFmtId="14" fontId="16" fillId="0" borderId="52" xfId="72" applyNumberFormat="1" applyFont="1" applyBorder="1" applyAlignment="1" applyProtection="1">
      <alignment horizontal="center" vertical="top"/>
      <protection locked="0"/>
    </xf>
    <xf numFmtId="14" fontId="16" fillId="0" borderId="53" xfId="72" applyNumberFormat="1" applyFont="1" applyBorder="1" applyAlignment="1" applyProtection="1">
      <alignment horizontal="center" vertical="top"/>
      <protection locked="0"/>
    </xf>
    <xf numFmtId="49" fontId="16" fillId="0" borderId="52" xfId="72" applyNumberFormat="1" applyFont="1" applyBorder="1" applyAlignment="1" applyProtection="1">
      <alignment horizontal="right" vertical="top" wrapText="1"/>
      <protection locked="0"/>
    </xf>
    <xf numFmtId="49" fontId="16" fillId="0" borderId="54" xfId="72" applyNumberFormat="1" applyFont="1" applyBorder="1" applyAlignment="1" applyProtection="1">
      <alignment horizontal="right" vertical="top" wrapText="1"/>
      <protection locked="0"/>
    </xf>
    <xf numFmtId="14" fontId="16" fillId="0" borderId="54" xfId="72" applyNumberFormat="1" applyFont="1" applyBorder="1" applyAlignment="1" applyProtection="1">
      <alignment horizontal="center" vertical="top"/>
      <protection locked="0"/>
    </xf>
    <xf numFmtId="4" fontId="16" fillId="0" borderId="51" xfId="72" applyNumberFormat="1" applyFont="1" applyBorder="1" applyAlignment="1" applyProtection="1">
      <alignment horizontal="right" vertical="top"/>
      <protection locked="0"/>
    </xf>
    <xf numFmtId="9" fontId="16" fillId="0" borderId="53" xfId="72" applyNumberFormat="1" applyFont="1" applyBorder="1" applyAlignment="1" applyProtection="1">
      <alignment horizontal="right" vertical="top"/>
      <protection locked="0"/>
    </xf>
    <xf numFmtId="9" fontId="16" fillId="0" borderId="9" xfId="72" applyNumberFormat="1" applyFont="1" applyBorder="1" applyAlignment="1" applyProtection="1">
      <alignment horizontal="left" vertical="top"/>
      <protection locked="0"/>
    </xf>
    <xf numFmtId="49" fontId="16" fillId="0" borderId="52" xfId="72" applyNumberFormat="1" applyFont="1" applyBorder="1" applyAlignment="1" applyProtection="1">
      <alignment horizontal="left" vertical="top"/>
      <protection locked="0"/>
    </xf>
    <xf numFmtId="49" fontId="16" fillId="0" borderId="54" xfId="72" applyNumberFormat="1" applyFont="1" applyBorder="1" applyAlignment="1" applyProtection="1">
      <alignment horizontal="left" vertical="top"/>
      <protection locked="0"/>
    </xf>
    <xf numFmtId="49" fontId="16" fillId="0" borderId="53" xfId="72" applyNumberFormat="1" applyFont="1" applyBorder="1" applyAlignment="1" applyProtection="1">
      <alignment horizontal="left" vertical="top"/>
      <protection locked="0"/>
    </xf>
    <xf numFmtId="49" fontId="16" fillId="0" borderId="9" xfId="72" applyNumberFormat="1" applyFont="1" applyBorder="1" applyAlignment="1" applyProtection="1">
      <alignment horizontal="right" vertical="top" wrapText="1"/>
      <protection locked="0"/>
    </xf>
    <xf numFmtId="4" fontId="16" fillId="0" borderId="54" xfId="72" applyNumberFormat="1" applyFont="1" applyBorder="1" applyAlignment="1" applyProtection="1">
      <alignment horizontal="right" vertical="top"/>
      <protection locked="0"/>
    </xf>
    <xf numFmtId="14" fontId="16" fillId="0" borderId="55" xfId="72" applyNumberFormat="1" applyFont="1" applyBorder="1" applyAlignment="1" applyProtection="1">
      <alignment horizontal="center" vertical="top"/>
      <protection locked="0"/>
    </xf>
    <xf numFmtId="14" fontId="16" fillId="0" borderId="9" xfId="72" applyNumberFormat="1" applyFont="1" applyBorder="1" applyAlignment="1" applyProtection="1">
      <alignment horizontal="center" vertical="top"/>
      <protection locked="0"/>
    </xf>
    <xf numFmtId="49" fontId="16" fillId="0" borderId="50" xfId="72" applyNumberFormat="1" applyFont="1" applyBorder="1" applyAlignment="1" applyProtection="1">
      <alignment vertical="top" wrapText="1"/>
      <protection locked="0"/>
    </xf>
    <xf numFmtId="14" fontId="16" fillId="0" borderId="51" xfId="72" applyNumberFormat="1" applyFont="1" applyBorder="1" applyAlignment="1" applyProtection="1">
      <alignment horizontal="center" vertical="top"/>
      <protection locked="0"/>
    </xf>
    <xf numFmtId="9" fontId="16" fillId="0" borderId="53" xfId="7" applyNumberFormat="1" applyFont="1" applyBorder="1" applyAlignment="1" applyProtection="1">
      <alignment horizontal="right" vertical="top"/>
      <protection locked="0"/>
    </xf>
    <xf numFmtId="9" fontId="16" fillId="0" borderId="9" xfId="7" applyNumberFormat="1" applyFont="1" applyBorder="1" applyAlignment="1" applyProtection="1">
      <alignment horizontal="left" vertical="top"/>
      <protection locked="0"/>
    </xf>
    <xf numFmtId="49" fontId="16" fillId="0" borderId="52" xfId="7" applyNumberFormat="1" applyFont="1" applyBorder="1" applyAlignment="1" applyProtection="1">
      <alignment horizontal="left" vertical="top"/>
      <protection locked="0"/>
    </xf>
    <xf numFmtId="49" fontId="16" fillId="0" borderId="54" xfId="7" applyNumberFormat="1" applyFont="1" applyBorder="1" applyAlignment="1" applyProtection="1">
      <alignment horizontal="left" vertical="top"/>
      <protection locked="0"/>
    </xf>
    <xf numFmtId="49" fontId="16" fillId="0" borderId="53" xfId="7" applyNumberFormat="1" applyFont="1" applyBorder="1" applyAlignment="1" applyProtection="1">
      <alignment horizontal="left" vertical="top"/>
      <protection locked="0"/>
    </xf>
    <xf numFmtId="0" fontId="24" fillId="12" borderId="40" xfId="72" applyFont="1" applyFill="1" applyBorder="1" applyAlignment="1" applyProtection="1">
      <alignment horizontal="center" vertical="top" wrapText="1"/>
    </xf>
    <xf numFmtId="0" fontId="24" fillId="12" borderId="41" xfId="72" applyFont="1" applyFill="1" applyBorder="1" applyAlignment="1" applyProtection="1">
      <alignment horizontal="center" vertical="top" wrapText="1"/>
    </xf>
    <xf numFmtId="169" fontId="24" fillId="12" borderId="41" xfId="72" applyNumberFormat="1" applyFont="1" applyFill="1" applyBorder="1" applyAlignment="1" applyProtection="1">
      <alignment horizontal="center" vertical="top" wrapText="1"/>
    </xf>
    <xf numFmtId="169" fontId="24" fillId="4" borderId="41" xfId="72" applyNumberFormat="1" applyFont="1" applyFill="1" applyBorder="1" applyAlignment="1" applyProtection="1">
      <alignment horizontal="center" vertical="top" wrapText="1"/>
    </xf>
    <xf numFmtId="0" fontId="24" fillId="12" borderId="42" xfId="72" applyFont="1" applyFill="1" applyBorder="1" applyAlignment="1" applyProtection="1">
      <alignment horizontal="center" vertical="top" wrapText="1"/>
    </xf>
    <xf numFmtId="0" fontId="24" fillId="4" borderId="56" xfId="72" applyFont="1" applyFill="1" applyBorder="1" applyAlignment="1" applyProtection="1">
      <alignment horizontal="center" vertical="top" wrapText="1"/>
    </xf>
    <xf numFmtId="0" fontId="3" fillId="12" borderId="57" xfId="72" applyFont="1" applyFill="1" applyBorder="1" applyAlignment="1" applyProtection="1">
      <alignment vertical="top" wrapText="1"/>
    </xf>
    <xf numFmtId="0" fontId="16" fillId="8" borderId="8" xfId="72" applyFont="1" applyFill="1" applyBorder="1" applyAlignment="1" applyProtection="1">
      <alignment vertical="center" wrapText="1"/>
      <protection locked="0"/>
    </xf>
    <xf numFmtId="169" fontId="30" fillId="8" borderId="19" xfId="72" applyNumberFormat="1" applyFont="1" applyFill="1" applyBorder="1" applyAlignment="1" applyProtection="1">
      <alignment horizontal="center" wrapText="1"/>
    </xf>
    <xf numFmtId="49" fontId="16" fillId="0" borderId="49" xfId="72" applyNumberFormat="1" applyFont="1" applyBorder="1" applyAlignment="1" applyProtection="1">
      <alignment vertical="top"/>
      <protection locked="0"/>
    </xf>
    <xf numFmtId="49" fontId="16" fillId="0" borderId="49" xfId="72" applyNumberFormat="1" applyFont="1" applyBorder="1" applyAlignment="1" applyProtection="1">
      <alignment vertical="top" wrapText="1"/>
      <protection locked="0"/>
    </xf>
    <xf numFmtId="49" fontId="16" fillId="0" borderId="58" xfId="72" applyNumberFormat="1" applyFont="1" applyBorder="1" applyAlignment="1" applyProtection="1">
      <alignment vertical="top"/>
      <protection locked="0"/>
    </xf>
    <xf numFmtId="0" fontId="0" fillId="0" borderId="59" xfId="72" applyFont="1" applyBorder="1" applyAlignment="1">
      <alignment horizontal="center" vertical="top"/>
    </xf>
    <xf numFmtId="0" fontId="25" fillId="0" borderId="49" xfId="72" applyFont="1" applyBorder="1" applyAlignment="1" applyProtection="1">
      <alignment horizontal="center" vertical="top"/>
      <protection locked="0"/>
    </xf>
    <xf numFmtId="170" fontId="40" fillId="8" borderId="30" xfId="9" applyNumberFormat="1" applyFont="1" applyFill="1" applyBorder="1" applyAlignment="1" applyProtection="1"/>
    <xf numFmtId="171" fontId="40" fillId="8" borderId="30" xfId="9" applyNumberFormat="1" applyFont="1" applyFill="1" applyBorder="1" applyAlignment="1" applyProtection="1"/>
    <xf numFmtId="4" fontId="40" fillId="10" borderId="14" xfId="9" applyNumberFormat="1" applyFont="1" applyFill="1" applyBorder="1" applyAlignment="1" applyProtection="1">
      <alignment horizontal="right"/>
    </xf>
    <xf numFmtId="4" fontId="40" fillId="5" borderId="60" xfId="9" applyNumberFormat="1" applyFont="1" applyFill="1" applyBorder="1" applyAlignment="1" applyProtection="1">
      <alignment horizontal="right"/>
    </xf>
    <xf numFmtId="4" fontId="42" fillId="5" borderId="10" xfId="9" applyNumberFormat="1" applyFont="1" applyFill="1" applyBorder="1" applyAlignment="1" applyProtection="1">
      <alignment horizontal="center"/>
    </xf>
    <xf numFmtId="170" fontId="40" fillId="6" borderId="30" xfId="72" applyNumberFormat="1" applyFont="1" applyFill="1" applyBorder="1" applyAlignment="1"/>
    <xf numFmtId="0" fontId="41" fillId="6" borderId="25" xfId="72" applyFont="1" applyFill="1" applyBorder="1" applyAlignment="1">
      <alignment vertical="top"/>
    </xf>
    <xf numFmtId="1" fontId="16" fillId="0" borderId="61" xfId="72" applyNumberFormat="1" applyFont="1" applyBorder="1" applyAlignment="1" applyProtection="1">
      <alignment horizontal="center" vertical="top"/>
    </xf>
    <xf numFmtId="49" fontId="16" fillId="0" borderId="62" xfId="72" applyNumberFormat="1" applyFont="1" applyBorder="1" applyAlignment="1" applyProtection="1">
      <alignment vertical="top"/>
      <protection locked="0"/>
    </xf>
    <xf numFmtId="49" fontId="16" fillId="0" borderId="62" xfId="72" applyNumberFormat="1" applyFont="1" applyBorder="1" applyAlignment="1" applyProtection="1">
      <alignment horizontal="left" vertical="top" wrapText="1"/>
      <protection locked="0"/>
    </xf>
    <xf numFmtId="49" fontId="16" fillId="0" borderId="63" xfId="72" applyNumberFormat="1" applyFont="1" applyBorder="1" applyAlignment="1" applyProtection="1">
      <alignment vertical="top" wrapText="1"/>
      <protection locked="0"/>
    </xf>
    <xf numFmtId="49" fontId="16" fillId="0" borderId="61" xfId="72" applyNumberFormat="1" applyFont="1" applyBorder="1" applyAlignment="1" applyProtection="1">
      <alignment vertical="top"/>
      <protection locked="0"/>
    </xf>
    <xf numFmtId="14" fontId="16" fillId="0" borderId="64" xfId="72" applyNumberFormat="1" applyFont="1" applyBorder="1" applyAlignment="1" applyProtection="1">
      <alignment horizontal="center" vertical="top"/>
      <protection locked="0"/>
    </xf>
    <xf numFmtId="14" fontId="16" fillId="0" borderId="65" xfId="72" applyNumberFormat="1" applyFont="1" applyBorder="1" applyAlignment="1" applyProtection="1">
      <alignment horizontal="center" vertical="top"/>
      <protection locked="0"/>
    </xf>
    <xf numFmtId="49" fontId="16" fillId="0" borderId="64" xfId="72" applyNumberFormat="1" applyFont="1" applyBorder="1" applyAlignment="1" applyProtection="1">
      <alignment horizontal="right" vertical="top" wrapText="1"/>
      <protection locked="0"/>
    </xf>
    <xf numFmtId="49" fontId="16" fillId="0" borderId="66" xfId="72" applyNumberFormat="1" applyFont="1" applyBorder="1" applyAlignment="1" applyProtection="1">
      <alignment horizontal="right" vertical="top" wrapText="1"/>
      <protection locked="0"/>
    </xf>
    <xf numFmtId="14" fontId="16" fillId="0" borderId="66" xfId="72" applyNumberFormat="1" applyFont="1" applyBorder="1" applyAlignment="1" applyProtection="1">
      <alignment horizontal="center" vertical="top"/>
      <protection locked="0"/>
    </xf>
    <xf numFmtId="4" fontId="16" fillId="0" borderId="63" xfId="72" applyNumberFormat="1" applyFont="1" applyBorder="1" applyAlignment="1" applyProtection="1">
      <alignment horizontal="right" vertical="top"/>
      <protection locked="0"/>
    </xf>
    <xf numFmtId="9" fontId="16" fillId="0" borderId="65" xfId="72" applyNumberFormat="1" applyFont="1" applyBorder="1" applyAlignment="1" applyProtection="1">
      <alignment horizontal="right" vertical="top"/>
      <protection locked="0"/>
    </xf>
    <xf numFmtId="9" fontId="16" fillId="0" borderId="67" xfId="72" applyNumberFormat="1" applyFont="1" applyBorder="1" applyAlignment="1" applyProtection="1">
      <alignment horizontal="left" vertical="top"/>
      <protection locked="0"/>
    </xf>
    <xf numFmtId="49" fontId="16" fillId="0" borderId="64" xfId="72" applyNumberFormat="1" applyFont="1" applyBorder="1" applyAlignment="1" applyProtection="1">
      <alignment horizontal="left" vertical="top"/>
      <protection locked="0"/>
    </xf>
    <xf numFmtId="49" fontId="16" fillId="0" borderId="66" xfId="72" applyNumberFormat="1" applyFont="1" applyBorder="1" applyAlignment="1" applyProtection="1">
      <alignment horizontal="left" vertical="top"/>
      <protection locked="0"/>
    </xf>
    <xf numFmtId="49" fontId="16" fillId="0" borderId="65" xfId="72" applyNumberFormat="1" applyFont="1" applyBorder="1" applyAlignment="1" applyProtection="1">
      <alignment horizontal="left" vertical="top"/>
      <protection locked="0"/>
    </xf>
    <xf numFmtId="49" fontId="16" fillId="0" borderId="67" xfId="72" applyNumberFormat="1" applyFont="1" applyBorder="1" applyAlignment="1" applyProtection="1">
      <alignment horizontal="right" vertical="top" wrapText="1"/>
      <protection locked="0"/>
    </xf>
    <xf numFmtId="4" fontId="16" fillId="0" borderId="66" xfId="72" applyNumberFormat="1" applyFont="1" applyBorder="1" applyAlignment="1" applyProtection="1">
      <alignment horizontal="right" vertical="top"/>
      <protection locked="0"/>
    </xf>
    <xf numFmtId="0" fontId="25" fillId="0" borderId="61" xfId="72" applyFont="1" applyBorder="1" applyAlignment="1" applyProtection="1">
      <alignment horizontal="center" vertical="top"/>
      <protection locked="0"/>
    </xf>
    <xf numFmtId="43" fontId="16" fillId="11" borderId="68" xfId="10" applyFont="1" applyFill="1" applyBorder="1" applyAlignment="1" applyProtection="1">
      <alignment horizontal="right" vertical="top"/>
    </xf>
    <xf numFmtId="49" fontId="16" fillId="11" borderId="69" xfId="10" quotePrefix="1" applyNumberFormat="1" applyFont="1" applyFill="1" applyBorder="1" applyAlignment="1" applyProtection="1">
      <alignment horizontal="right" vertical="top"/>
    </xf>
    <xf numFmtId="0" fontId="16" fillId="0" borderId="67" xfId="72" applyFont="1" applyFill="1" applyBorder="1" applyAlignment="1">
      <alignment vertical="top"/>
    </xf>
    <xf numFmtId="0" fontId="0" fillId="0" borderId="67" xfId="72" applyFont="1" applyFill="1" applyBorder="1" applyAlignment="1">
      <alignment vertical="top"/>
    </xf>
    <xf numFmtId="169" fontId="40" fillId="8" borderId="12" xfId="72" applyNumberFormat="1" applyFont="1" applyFill="1" applyBorder="1" applyAlignment="1" applyProtection="1">
      <alignment horizontal="center" wrapText="1"/>
    </xf>
    <xf numFmtId="169" fontId="40" fillId="8" borderId="70" xfId="72" applyNumberFormat="1" applyFont="1" applyFill="1" applyBorder="1" applyAlignment="1" applyProtection="1">
      <alignment horizontal="center" wrapText="1"/>
    </xf>
    <xf numFmtId="49" fontId="40" fillId="9" borderId="71" xfId="72" applyNumberFormat="1" applyFont="1" applyFill="1" applyBorder="1" applyAlignment="1" applyProtection="1">
      <alignment horizontal="left" vertical="center" wrapText="1"/>
      <protection locked="0"/>
    </xf>
    <xf numFmtId="14" fontId="17" fillId="0" borderId="0" xfId="72" applyNumberFormat="1" applyFont="1" applyBorder="1" applyAlignment="1" applyProtection="1">
      <alignment horizontal="left" vertical="top"/>
      <protection locked="0"/>
    </xf>
    <xf numFmtId="14" fontId="12" fillId="0" borderId="0" xfId="72" applyNumberFormat="1" applyFont="1" applyAlignment="1">
      <alignment horizontal="right" vertical="top"/>
    </xf>
    <xf numFmtId="0" fontId="17" fillId="0" borderId="0" xfId="72" applyFont="1" applyAlignment="1">
      <alignment horizontal="left" vertical="top"/>
    </xf>
    <xf numFmtId="14" fontId="25" fillId="0" borderId="27" xfId="72" applyNumberFormat="1" applyFont="1" applyBorder="1" applyAlignment="1" applyProtection="1">
      <alignment horizontal="right"/>
    </xf>
    <xf numFmtId="0" fontId="25" fillId="0" borderId="0" xfId="72" applyFont="1" applyAlignment="1" applyProtection="1">
      <alignment vertical="center"/>
    </xf>
    <xf numFmtId="0" fontId="26" fillId="0" borderId="0" xfId="72" applyFont="1" applyBorder="1" applyAlignment="1" applyProtection="1">
      <alignment horizontal="left" vertical="center"/>
    </xf>
    <xf numFmtId="0" fontId="25" fillId="0" borderId="0" xfId="72" applyFont="1" applyBorder="1" applyAlignment="1" applyProtection="1">
      <alignment horizontal="center" vertical="center"/>
    </xf>
    <xf numFmtId="0" fontId="43" fillId="0" borderId="0" xfId="72" applyFont="1" applyBorder="1" applyAlignment="1" applyProtection="1">
      <alignment vertical="center"/>
    </xf>
    <xf numFmtId="169" fontId="25" fillId="0" borderId="0" xfId="72" applyNumberFormat="1" applyFont="1" applyBorder="1" applyAlignment="1" applyProtection="1">
      <alignment horizontal="center" vertical="center" wrapText="1"/>
    </xf>
    <xf numFmtId="169" fontId="26" fillId="0" borderId="0" xfId="72" applyNumberFormat="1" applyFont="1" applyBorder="1" applyAlignment="1" applyProtection="1">
      <alignment horizontal="right" vertical="center"/>
    </xf>
    <xf numFmtId="0" fontId="25" fillId="0" borderId="0" xfId="72" applyFont="1" applyFill="1" applyBorder="1" applyAlignment="1"/>
    <xf numFmtId="169" fontId="26" fillId="0" borderId="0" xfId="72" applyNumberFormat="1" applyFont="1" applyBorder="1" applyAlignment="1" applyProtection="1">
      <alignment horizontal="center" vertical="center"/>
    </xf>
    <xf numFmtId="14" fontId="25" fillId="0" borderId="0" xfId="72" applyNumberFormat="1" applyFont="1" applyBorder="1" applyAlignment="1" applyProtection="1">
      <alignment vertical="center"/>
    </xf>
    <xf numFmtId="0" fontId="25" fillId="0" borderId="0" xfId="72" applyFont="1" applyFill="1" applyBorder="1" applyAlignment="1" applyProtection="1"/>
    <xf numFmtId="3" fontId="25" fillId="0" borderId="0" xfId="72" applyNumberFormat="1" applyFont="1" applyBorder="1" applyAlignment="1" applyProtection="1">
      <alignment horizontal="right" vertical="center"/>
    </xf>
    <xf numFmtId="4" fontId="25" fillId="0" borderId="0" xfId="72" applyNumberFormat="1" applyFont="1" applyBorder="1" applyAlignment="1"/>
    <xf numFmtId="4" fontId="25" fillId="0" borderId="0" xfId="72" applyNumberFormat="1" applyFont="1" applyFill="1" applyBorder="1" applyAlignment="1" applyProtection="1"/>
    <xf numFmtId="14" fontId="27" fillId="0" borderId="0" xfId="72" applyNumberFormat="1" applyFont="1" applyFill="1" applyBorder="1" applyAlignment="1"/>
    <xf numFmtId="0" fontId="44" fillId="0" borderId="0" xfId="72" applyFont="1" applyFill="1" applyBorder="1" applyAlignment="1"/>
    <xf numFmtId="0" fontId="38" fillId="0" borderId="0" xfId="71" applyFont="1"/>
    <xf numFmtId="0" fontId="38" fillId="0" borderId="0" xfId="70" applyFont="1"/>
    <xf numFmtId="0" fontId="39" fillId="0" borderId="0" xfId="71" applyFont="1"/>
    <xf numFmtId="0" fontId="38" fillId="13" borderId="0" xfId="71" applyFont="1" applyFill="1"/>
    <xf numFmtId="0" fontId="38" fillId="0" borderId="0" xfId="71" applyFont="1" applyAlignment="1">
      <alignment horizontal="center"/>
    </xf>
    <xf numFmtId="0" fontId="38" fillId="5" borderId="0" xfId="71" applyFont="1" applyFill="1"/>
    <xf numFmtId="0" fontId="38" fillId="14" borderId="0" xfId="70" applyFont="1" applyFill="1"/>
    <xf numFmtId="0" fontId="38" fillId="15" borderId="0" xfId="71" applyFont="1" applyFill="1"/>
    <xf numFmtId="0" fontId="38" fillId="16" borderId="0" xfId="71" applyFont="1" applyFill="1"/>
    <xf numFmtId="0" fontId="24" fillId="4" borderId="40" xfId="72" applyFont="1" applyFill="1" applyBorder="1" applyAlignment="1" applyProtection="1">
      <alignment horizontal="center" vertical="top" wrapText="1"/>
    </xf>
    <xf numFmtId="0" fontId="24" fillId="4" borderId="41" xfId="72" applyFont="1" applyFill="1" applyBorder="1" applyAlignment="1" applyProtection="1">
      <alignment horizontal="center" vertical="top" wrapText="1"/>
    </xf>
    <xf numFmtId="0" fontId="16" fillId="4" borderId="42" xfId="72" applyFont="1" applyFill="1" applyBorder="1" applyAlignment="1" applyProtection="1">
      <alignment horizontal="center" vertical="top" wrapText="1"/>
    </xf>
    <xf numFmtId="49" fontId="12" fillId="0" borderId="3" xfId="72" applyNumberFormat="1" applyFont="1" applyBorder="1" applyAlignment="1" applyProtection="1">
      <alignment horizontal="left" vertical="top" wrapText="1"/>
      <protection locked="0"/>
    </xf>
    <xf numFmtId="49" fontId="12" fillId="0" borderId="4" xfId="72" applyNumberFormat="1" applyFont="1" applyBorder="1" applyAlignment="1" applyProtection="1">
      <alignment horizontal="left" vertical="top" wrapText="1"/>
      <protection locked="0"/>
    </xf>
    <xf numFmtId="49" fontId="23" fillId="0" borderId="3" xfId="72" applyNumberFormat="1" applyFont="1" applyBorder="1" applyAlignment="1" applyProtection="1">
      <alignment horizontal="left" vertical="top" wrapText="1"/>
      <protection locked="0"/>
    </xf>
    <xf numFmtId="49" fontId="23" fillId="0" borderId="4" xfId="72" applyNumberFormat="1" applyFont="1" applyBorder="1" applyAlignment="1" applyProtection="1">
      <alignment horizontal="left" vertical="top" wrapText="1"/>
      <protection locked="0"/>
    </xf>
    <xf numFmtId="43" fontId="15" fillId="0" borderId="15" xfId="10" applyFont="1" applyBorder="1" applyAlignment="1" applyProtection="1">
      <alignment horizontal="right"/>
    </xf>
    <xf numFmtId="43" fontId="15" fillId="0" borderId="16" xfId="10" applyFont="1" applyBorder="1" applyAlignment="1" applyProtection="1">
      <alignment horizontal="right"/>
    </xf>
    <xf numFmtId="0" fontId="15" fillId="7" borderId="3" xfId="72" applyFont="1" applyFill="1" applyBorder="1" applyAlignment="1">
      <alignment horizontal="left" vertical="center" wrapText="1"/>
    </xf>
    <xf numFmtId="0" fontId="15" fillId="7" borderId="4" xfId="72" applyFont="1" applyFill="1" applyBorder="1" applyAlignment="1">
      <alignment horizontal="left" vertical="center" wrapText="1"/>
    </xf>
    <xf numFmtId="0" fontId="15" fillId="7" borderId="2" xfId="72" applyFont="1" applyFill="1" applyBorder="1" applyAlignment="1">
      <alignment horizontal="left" vertical="center" wrapText="1"/>
    </xf>
    <xf numFmtId="0" fontId="24" fillId="0" borderId="0" xfId="72" applyFont="1" applyBorder="1" applyAlignment="1" applyProtection="1">
      <alignment horizontal="left" vertical="top" wrapText="1"/>
    </xf>
    <xf numFmtId="0" fontId="15" fillId="0" borderId="5" xfId="72" applyFont="1" applyBorder="1" applyAlignment="1" applyProtection="1">
      <alignment horizontal="left" vertical="center"/>
    </xf>
    <xf numFmtId="0" fontId="15" fillId="0" borderId="0" xfId="72" applyFont="1" applyBorder="1" applyAlignment="1" applyProtection="1">
      <alignment horizontal="left" vertical="center"/>
    </xf>
    <xf numFmtId="0" fontId="15" fillId="0" borderId="25" xfId="72" applyFont="1" applyBorder="1" applyAlignment="1" applyProtection="1">
      <alignment horizontal="left" vertical="center"/>
    </xf>
    <xf numFmtId="0" fontId="15" fillId="0" borderId="26" xfId="72" applyFont="1" applyBorder="1" applyAlignment="1" applyProtection="1">
      <alignment horizontal="left" vertical="center"/>
    </xf>
    <xf numFmtId="0" fontId="15" fillId="0" borderId="27" xfId="72" applyFont="1" applyBorder="1" applyAlignment="1" applyProtection="1">
      <alignment horizontal="left" vertical="center"/>
    </xf>
    <xf numFmtId="0" fontId="15" fillId="0" borderId="28" xfId="72" applyFont="1" applyBorder="1" applyAlignment="1" applyProtection="1">
      <alignment horizontal="left" vertical="center"/>
    </xf>
    <xf numFmtId="43" fontId="12" fillId="0" borderId="26" xfId="10" applyFont="1" applyBorder="1" applyAlignment="1" applyProtection="1">
      <alignment horizontal="right"/>
    </xf>
    <xf numFmtId="43" fontId="12" fillId="0" borderId="28" xfId="10" applyFont="1" applyBorder="1" applyAlignment="1" applyProtection="1">
      <alignment horizontal="right"/>
    </xf>
    <xf numFmtId="0" fontId="15" fillId="0" borderId="0" xfId="72" applyFont="1" applyAlignment="1" applyProtection="1">
      <alignment horizontal="center" vertical="center" wrapText="1"/>
    </xf>
    <xf numFmtId="0" fontId="15" fillId="0" borderId="25" xfId="72" applyFont="1" applyBorder="1" applyAlignment="1" applyProtection="1">
      <alignment horizontal="center" vertical="center" wrapText="1"/>
    </xf>
    <xf numFmtId="0" fontId="11" fillId="7" borderId="0" xfId="72" applyFont="1" applyFill="1" applyBorder="1" applyAlignment="1">
      <alignment horizontal="center" vertical="center" wrapText="1"/>
    </xf>
    <xf numFmtId="0" fontId="11" fillId="7" borderId="0" xfId="72" applyFont="1" applyFill="1" applyBorder="1" applyAlignment="1">
      <alignment horizontal="center" vertical="center"/>
    </xf>
    <xf numFmtId="0" fontId="12" fillId="0" borderId="0" xfId="72" applyFont="1" applyBorder="1" applyAlignment="1" applyProtection="1">
      <alignment horizontal="left" vertical="top"/>
      <protection locked="0"/>
    </xf>
    <xf numFmtId="0" fontId="12" fillId="0" borderId="0" xfId="72" applyFont="1" applyBorder="1" applyAlignment="1" applyProtection="1">
      <alignment horizontal="left" vertical="top"/>
    </xf>
    <xf numFmtId="0" fontId="15" fillId="0" borderId="12" xfId="72" applyFont="1" applyBorder="1" applyAlignment="1" applyProtection="1">
      <alignment horizontal="left" vertical="center"/>
    </xf>
    <xf numFmtId="0" fontId="15" fillId="0" borderId="13" xfId="72" applyFont="1" applyBorder="1" applyAlignment="1" applyProtection="1">
      <alignment horizontal="left" vertical="center"/>
    </xf>
    <xf numFmtId="0" fontId="15" fillId="0" borderId="14" xfId="72" applyFont="1" applyBorder="1" applyAlignment="1" applyProtection="1">
      <alignment horizontal="left" vertical="center"/>
    </xf>
    <xf numFmtId="0" fontId="15" fillId="10" borderId="15" xfId="72" applyFont="1" applyFill="1" applyBorder="1" applyAlignment="1" applyProtection="1">
      <alignment horizontal="center" vertical="center" wrapText="1"/>
    </xf>
    <xf numFmtId="0" fontId="15" fillId="10" borderId="16" xfId="72" applyFont="1" applyFill="1" applyBorder="1" applyAlignment="1" applyProtection="1">
      <alignment horizontal="center" vertical="center" wrapText="1"/>
    </xf>
    <xf numFmtId="43" fontId="12" fillId="0" borderId="3" xfId="10" applyFont="1" applyBorder="1" applyAlignment="1" applyProtection="1">
      <alignment horizontal="center" vertical="top"/>
      <protection locked="0"/>
    </xf>
    <xf numFmtId="43" fontId="12" fillId="0" borderId="2" xfId="10" applyFont="1" applyBorder="1" applyAlignment="1" applyProtection="1">
      <alignment horizontal="center" vertical="top"/>
      <protection locked="0"/>
    </xf>
    <xf numFmtId="0" fontId="12" fillId="0" borderId="0" xfId="72" applyFont="1" applyAlignment="1" applyProtection="1">
      <alignment horizontal="center"/>
    </xf>
    <xf numFmtId="0" fontId="15" fillId="0" borderId="0" xfId="72" applyFont="1" applyBorder="1" applyAlignment="1" applyProtection="1">
      <alignment horizontal="center"/>
    </xf>
    <xf numFmtId="43" fontId="12" fillId="0" borderId="1" xfId="10" applyFont="1" applyBorder="1" applyAlignment="1" applyProtection="1">
      <alignment horizontal="center" vertical="center" wrapText="1"/>
    </xf>
    <xf numFmtId="43" fontId="12" fillId="0" borderId="1" xfId="10" applyFont="1" applyBorder="1" applyAlignment="1" applyProtection="1">
      <alignment horizontal="center" vertical="top"/>
      <protection locked="0"/>
    </xf>
    <xf numFmtId="0" fontId="15" fillId="0" borderId="0" xfId="72" applyFont="1" applyAlignment="1" applyProtection="1">
      <alignment horizontal="center"/>
    </xf>
    <xf numFmtId="0" fontId="22" fillId="0" borderId="0" xfId="72" applyFont="1" applyBorder="1" applyAlignment="1" applyProtection="1">
      <alignment horizontal="left" vertical="top" wrapText="1"/>
    </xf>
    <xf numFmtId="0" fontId="15" fillId="0" borderId="0" xfId="72" applyFont="1" applyBorder="1" applyAlignment="1">
      <alignment horizontal="right" vertical="top" wrapText="1"/>
    </xf>
    <xf numFmtId="0" fontId="25" fillId="0" borderId="0" xfId="72" applyFont="1" applyAlignment="1" applyProtection="1">
      <alignment horizontal="left" vertical="top" wrapText="1"/>
    </xf>
    <xf numFmtId="0" fontId="15" fillId="11" borderId="72" xfId="72" applyFont="1" applyFill="1" applyBorder="1" applyAlignment="1" applyProtection="1">
      <alignment horizontal="center" vertical="top" wrapText="1"/>
    </xf>
    <xf numFmtId="0" fontId="15" fillId="11" borderId="57" xfId="72" applyFont="1" applyFill="1" applyBorder="1" applyAlignment="1" applyProtection="1">
      <alignment horizontal="center" vertical="top" wrapText="1"/>
    </xf>
    <xf numFmtId="0" fontId="12" fillId="11" borderId="57" xfId="72" applyFont="1" applyFill="1" applyBorder="1" applyAlignment="1" applyProtection="1">
      <alignment horizontal="center" vertical="top"/>
    </xf>
    <xf numFmtId="0" fontId="12" fillId="11" borderId="73" xfId="72" applyFont="1" applyFill="1" applyBorder="1" applyAlignment="1" applyProtection="1">
      <alignment horizontal="center" vertical="top"/>
    </xf>
    <xf numFmtId="0" fontId="15" fillId="8" borderId="19" xfId="72" applyFont="1" applyFill="1" applyBorder="1" applyAlignment="1" applyProtection="1">
      <alignment horizontal="left" vertical="center" wrapText="1"/>
    </xf>
    <xf numFmtId="0" fontId="15" fillId="8" borderId="34" xfId="72" applyFont="1" applyFill="1" applyBorder="1" applyAlignment="1" applyProtection="1">
      <alignment horizontal="left" vertical="center" wrapText="1"/>
    </xf>
    <xf numFmtId="0" fontId="24" fillId="10" borderId="72" xfId="72" applyFont="1" applyFill="1" applyBorder="1" applyAlignment="1" applyProtection="1">
      <alignment horizontal="center" vertical="center" wrapText="1"/>
    </xf>
    <xf numFmtId="0" fontId="24" fillId="10" borderId="57" xfId="72" applyFont="1" applyFill="1" applyBorder="1" applyAlignment="1" applyProtection="1">
      <alignment horizontal="center" vertical="center" wrapText="1"/>
    </xf>
    <xf numFmtId="0" fontId="29" fillId="5" borderId="0" xfId="72" applyFont="1" applyFill="1" applyBorder="1" applyAlignment="1" applyProtection="1">
      <alignment horizontal="center"/>
    </xf>
    <xf numFmtId="0" fontId="29" fillId="5" borderId="0" xfId="12" applyFont="1" applyFill="1" applyAlignment="1" applyProtection="1">
      <alignment horizontal="center"/>
    </xf>
    <xf numFmtId="0" fontId="24" fillId="4" borderId="12" xfId="72" applyFont="1" applyFill="1" applyBorder="1" applyAlignment="1" applyProtection="1">
      <alignment horizontal="center" vertical="top" wrapText="1"/>
    </xf>
    <xf numFmtId="0" fontId="24" fillId="4" borderId="26" xfId="72" applyFont="1" applyFill="1" applyBorder="1" applyAlignment="1" applyProtection="1">
      <alignment horizontal="center" vertical="top" wrapText="1"/>
    </xf>
    <xf numFmtId="0" fontId="24" fillId="4" borderId="29" xfId="72" applyFont="1" applyFill="1" applyBorder="1" applyAlignment="1" applyProtection="1">
      <alignment horizontal="center" vertical="top" wrapText="1"/>
    </xf>
    <xf numFmtId="0" fontId="24" fillId="4" borderId="74" xfId="72" applyFont="1" applyFill="1" applyBorder="1" applyAlignment="1" applyProtection="1">
      <alignment horizontal="center" vertical="top" wrapText="1"/>
    </xf>
    <xf numFmtId="0" fontId="24" fillId="4" borderId="30" xfId="72" applyFont="1" applyFill="1" applyBorder="1" applyAlignment="1" applyProtection="1">
      <alignment horizontal="center" vertical="top" wrapText="1"/>
    </xf>
    <xf numFmtId="0" fontId="24" fillId="4" borderId="75" xfId="72" applyFont="1" applyFill="1" applyBorder="1" applyAlignment="1" applyProtection="1">
      <alignment horizontal="center" vertical="top" wrapText="1"/>
    </xf>
    <xf numFmtId="0" fontId="24" fillId="4" borderId="31" xfId="72" applyFont="1" applyFill="1" applyBorder="1" applyAlignment="1" applyProtection="1">
      <alignment horizontal="center" vertical="top" wrapText="1"/>
    </xf>
    <xf numFmtId="0" fontId="24" fillId="4" borderId="76" xfId="72" applyFont="1" applyFill="1" applyBorder="1" applyAlignment="1" applyProtection="1">
      <alignment horizontal="center" vertical="top" wrapText="1"/>
    </xf>
    <xf numFmtId="0" fontId="24" fillId="17" borderId="29" xfId="72" applyFont="1" applyFill="1" applyBorder="1" applyAlignment="1" applyProtection="1">
      <alignment horizontal="center" vertical="top" wrapText="1"/>
    </xf>
    <xf numFmtId="0" fontId="24" fillId="17" borderId="74" xfId="72" applyFont="1" applyFill="1" applyBorder="1" applyAlignment="1" applyProtection="1">
      <alignment horizontal="center" vertical="top" wrapText="1"/>
    </xf>
    <xf numFmtId="0" fontId="24" fillId="4" borderId="19" xfId="72" applyFont="1" applyFill="1" applyBorder="1" applyAlignment="1" applyProtection="1">
      <alignment horizontal="center" vertical="top" wrapText="1"/>
    </xf>
    <xf numFmtId="0" fontId="24" fillId="4" borderId="21" xfId="72" applyFont="1" applyFill="1" applyBorder="1" applyAlignment="1" applyProtection="1">
      <alignment horizontal="center" vertical="top" wrapText="1"/>
    </xf>
    <xf numFmtId="169" fontId="24" fillId="4" borderId="12" xfId="72" applyNumberFormat="1" applyFont="1" applyFill="1" applyBorder="1" applyAlignment="1" applyProtection="1">
      <alignment horizontal="center" vertical="top" wrapText="1"/>
    </xf>
    <xf numFmtId="169" fontId="24" fillId="4" borderId="14" xfId="72" applyNumberFormat="1" applyFont="1" applyFill="1" applyBorder="1" applyAlignment="1" applyProtection="1">
      <alignment horizontal="center" vertical="top" wrapText="1"/>
    </xf>
    <xf numFmtId="169" fontId="24" fillId="4" borderId="26" xfId="72" applyNumberFormat="1" applyFont="1" applyFill="1" applyBorder="1" applyAlignment="1" applyProtection="1">
      <alignment horizontal="center" vertical="top" wrapText="1"/>
    </xf>
    <xf numFmtId="169" fontId="24" fillId="4" borderId="28" xfId="72" applyNumberFormat="1" applyFont="1" applyFill="1" applyBorder="1" applyAlignment="1" applyProtection="1">
      <alignment horizontal="center" vertical="top" wrapText="1"/>
    </xf>
    <xf numFmtId="0" fontId="24" fillId="4" borderId="13" xfId="72" applyFont="1" applyFill="1" applyBorder="1" applyAlignment="1" applyProtection="1">
      <alignment horizontal="center" vertical="top" wrapText="1"/>
    </xf>
    <xf numFmtId="0" fontId="16" fillId="4" borderId="13" xfId="72" applyFont="1" applyFill="1" applyBorder="1" applyAlignment="1" applyProtection="1">
      <alignment horizontal="center" vertical="top"/>
    </xf>
    <xf numFmtId="0" fontId="16" fillId="4" borderId="14" xfId="72" applyFont="1" applyFill="1" applyBorder="1" applyAlignment="1" applyProtection="1">
      <alignment horizontal="center" vertical="top"/>
    </xf>
    <xf numFmtId="0" fontId="3" fillId="4" borderId="29" xfId="72" applyFont="1" applyFill="1" applyBorder="1" applyAlignment="1" applyProtection="1">
      <alignment horizontal="center" vertical="top" wrapText="1"/>
    </xf>
    <xf numFmtId="0" fontId="3" fillId="4" borderId="74" xfId="72" applyFont="1" applyFill="1" applyBorder="1" applyAlignment="1" applyProtection="1">
      <alignment horizontal="center" vertical="top" wrapText="1"/>
    </xf>
    <xf numFmtId="0" fontId="24" fillId="4" borderId="72" xfId="72" applyFont="1" applyFill="1" applyBorder="1" applyAlignment="1" applyProtection="1">
      <alignment horizontal="center" vertical="top" wrapText="1"/>
    </xf>
    <xf numFmtId="0" fontId="24" fillId="4" borderId="57" xfId="72" applyFont="1" applyFill="1" applyBorder="1" applyAlignment="1" applyProtection="1">
      <alignment horizontal="center" vertical="top" wrapText="1"/>
    </xf>
    <xf numFmtId="0" fontId="24" fillId="4" borderId="73" xfId="72" applyFont="1" applyFill="1" applyBorder="1" applyAlignment="1" applyProtection="1">
      <alignment horizontal="center" vertical="top" wrapText="1"/>
    </xf>
    <xf numFmtId="0" fontId="24" fillId="12" borderId="72" xfId="72" applyFont="1" applyFill="1" applyBorder="1" applyAlignment="1" applyProtection="1">
      <alignment horizontal="center" vertical="top" wrapText="1"/>
    </xf>
    <xf numFmtId="0" fontId="24" fillId="12" borderId="57" xfId="72" applyFont="1" applyFill="1" applyBorder="1" applyAlignment="1" applyProtection="1">
      <alignment horizontal="center" vertical="top" wrapText="1"/>
    </xf>
    <xf numFmtId="0" fontId="24" fillId="14" borderId="19" xfId="72" applyFont="1" applyFill="1" applyBorder="1" applyAlignment="1" applyProtection="1">
      <alignment horizontal="center" vertical="center" textRotation="90" wrapText="1"/>
    </xf>
    <xf numFmtId="0" fontId="24" fillId="14" borderId="21" xfId="72" applyFont="1" applyFill="1" applyBorder="1" applyAlignment="1" applyProtection="1">
      <alignment horizontal="center" vertical="center" textRotation="90" wrapText="1"/>
    </xf>
    <xf numFmtId="14" fontId="25" fillId="0" borderId="0" xfId="72" applyNumberFormat="1" applyFont="1" applyBorder="1" applyAlignment="1" applyProtection="1">
      <alignment horizontal="center" vertical="center"/>
    </xf>
    <xf numFmtId="0" fontId="10" fillId="7" borderId="0" xfId="72" applyFont="1" applyFill="1" applyBorder="1" applyAlignment="1" applyProtection="1">
      <alignment horizontal="center" vertical="center" wrapText="1"/>
    </xf>
    <xf numFmtId="0" fontId="11" fillId="7" borderId="0" xfId="72" applyFont="1" applyFill="1" applyBorder="1" applyAlignment="1" applyProtection="1">
      <alignment horizontal="center" vertical="center" wrapText="1"/>
    </xf>
    <xf numFmtId="0" fontId="11" fillId="7" borderId="27" xfId="72" applyFont="1" applyFill="1" applyBorder="1" applyAlignment="1" applyProtection="1">
      <alignment horizontal="center" vertical="center" wrapText="1"/>
    </xf>
    <xf numFmtId="0" fontId="25" fillId="0" borderId="0" xfId="72" applyFont="1" applyBorder="1" applyAlignment="1" applyProtection="1">
      <alignment horizontal="left" vertical="top" wrapText="1"/>
    </xf>
    <xf numFmtId="0" fontId="25" fillId="0" borderId="27" xfId="72" applyNumberFormat="1" applyFont="1" applyBorder="1" applyAlignment="1" applyProtection="1">
      <alignment horizontal="left" vertical="top"/>
    </xf>
    <xf numFmtId="0" fontId="43" fillId="0" borderId="0" xfId="72" applyFont="1" applyBorder="1" applyAlignment="1" applyProtection="1">
      <alignment horizontal="left" vertical="center"/>
    </xf>
  </cellXfs>
  <cellStyles count="73">
    <cellStyle name="Comma" xfId="4"/>
    <cellStyle name="Comma [0]" xfId="5"/>
    <cellStyle name="Comma [0] 2" xfId="44"/>
    <cellStyle name="Comma [0] 3" xfId="27"/>
    <cellStyle name="Comma 10" xfId="65"/>
    <cellStyle name="Comma 2" xfId="43"/>
    <cellStyle name="Comma 3" xfId="47"/>
    <cellStyle name="Comma 4" xfId="54"/>
    <cellStyle name="Comma 5" xfId="58"/>
    <cellStyle name="Comma 6" xfId="59"/>
    <cellStyle name="Comma 7" xfId="61"/>
    <cellStyle name="Comma 8" xfId="26"/>
    <cellStyle name="Comma 9" xfId="64"/>
    <cellStyle name="Currency" xfId="2"/>
    <cellStyle name="Currency [0]" xfId="3"/>
    <cellStyle name="Currency [0] 2" xfId="42"/>
    <cellStyle name="Currency [0] 3" xfId="25"/>
    <cellStyle name="Currency 10" xfId="66"/>
    <cellStyle name="Currency 2" xfId="41"/>
    <cellStyle name="Currency 3" xfId="51"/>
    <cellStyle name="Currency 4" xfId="56"/>
    <cellStyle name="Currency 5" xfId="55"/>
    <cellStyle name="Currency 6" xfId="57"/>
    <cellStyle name="Currency 7" xfId="60"/>
    <cellStyle name="Currency 8" xfId="24"/>
    <cellStyle name="Currency 9" xfId="63"/>
    <cellStyle name="Dezimal 2" xfId="6"/>
    <cellStyle name="Dezimal 2 2" xfId="13"/>
    <cellStyle name="Dezimal 2 2 2" xfId="17"/>
    <cellStyle name="Dezimal 2 2 2 2" xfId="50"/>
    <cellStyle name="Dezimal 2 2 3" xfId="48"/>
    <cellStyle name="Dezimal 2 3" xfId="16"/>
    <cellStyle name="Dezimal 2 3 2" xfId="49"/>
    <cellStyle name="Dezimal 2 4" xfId="45"/>
    <cellStyle name="Komma" xfId="10"/>
    <cellStyle name="Komma 2" xfId="21"/>
    <cellStyle name="Komma 2 2" xfId="38"/>
    <cellStyle name="Komma 2 3" xfId="52"/>
    <cellStyle name="Komma 2 4" xfId="35"/>
    <cellStyle name="Komma 2 5" xfId="69"/>
    <cellStyle name="Komma 3" xfId="22"/>
    <cellStyle name="Komma 3 2" xfId="53"/>
    <cellStyle name="Komma 4" xfId="46"/>
    <cellStyle name="Komma 5" xfId="28"/>
    <cellStyle name="Komma 6" xfId="67"/>
    <cellStyle name="Normal" xfId="72"/>
    <cellStyle name="Normal 2" xfId="29"/>
    <cellStyle name="Normal 3" xfId="34"/>
    <cellStyle name="Normal 4" xfId="33"/>
    <cellStyle name="Normal 4 2" xfId="71"/>
    <cellStyle name="Normal 5" xfId="68"/>
    <cellStyle name="Percent" xfId="1"/>
    <cellStyle name="Prozent" xfId="7"/>
    <cellStyle name="Prozent 2" xfId="31"/>
    <cellStyle name="Prozent 3" xfId="40"/>
    <cellStyle name="SchutzFormel" xfId="20"/>
    <cellStyle name="SchutzFormel 2" xfId="39"/>
    <cellStyle name="Standard" xfId="0" builtinId="0"/>
    <cellStyle name="Standard 2" xfId="8"/>
    <cellStyle name="Standard 2 2" xfId="14"/>
    <cellStyle name="Standard 2 2 2" xfId="32"/>
    <cellStyle name="Standard 3" xfId="11"/>
    <cellStyle name="Standard 3 2" xfId="30"/>
    <cellStyle name="Standard 4" xfId="12"/>
    <cellStyle name="Standard 5" xfId="15"/>
    <cellStyle name="Standard 5 2" xfId="18"/>
    <cellStyle name="Standard 6" xfId="19"/>
    <cellStyle name="Standard 6 2" xfId="37"/>
    <cellStyle name="Standard 7" xfId="23"/>
    <cellStyle name="Standard 7 2" xfId="70"/>
    <cellStyle name="Standard 8" xfId="62"/>
    <cellStyle name="Währung" xfId="9"/>
    <cellStyle name="Währung 2" xfId="36"/>
  </cellStyles>
  <dxfs count="344">
    <dxf>
      <fill>
        <patternFill>
          <bgColor theme="5" tint="0.59974974822229687"/>
        </patternFill>
      </fill>
    </dxf>
    <dxf>
      <font>
        <b/>
        <i val="0"/>
      </font>
      <fill>
        <patternFill>
          <bgColor rgb="FFFFC000"/>
        </patternFill>
      </fill>
    </dxf>
    <dxf>
      <fill>
        <patternFill>
          <bgColor rgb="FF00B0F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002044740134895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00B0F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002044740134895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00B0F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002044740134895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00B0F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002044740134895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00B0F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002044740134895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00B0F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them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auto="1"/>
      </font>
      <fill>
        <patternFill>
          <bgColor rgb="FFFFFF00"/>
        </patternFill>
      </fill>
    </dxf>
    <dxf>
      <fill>
        <patternFill>
          <bgColor rgb="FFFF0000"/>
        </patternFill>
      </fill>
    </dxf>
    <dxf>
      <fill>
        <patternFill>
          <bgColor theme="9" tint="0.79985961485641044"/>
        </patternFill>
      </fill>
    </dxf>
    <dxf>
      <fill>
        <patternFill>
          <bgColor rgb="FFFFC000"/>
        </patternFill>
      </fill>
    </dxf>
    <dxf>
      <font>
        <b/>
        <i val="0"/>
      </font>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theme="2" tint="-9.9002044740134895E-2"/>
        </patternFill>
      </fill>
    </dxf>
    <dxf>
      <fill>
        <patternFill>
          <bgColor theme="5" tint="0.59974974822229687"/>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ont>
        <b/>
        <i val="0"/>
      </font>
      <fill>
        <patternFill>
          <bgColor rgb="FFFFC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theme="0"/>
      </font>
      <fill>
        <patternFill patternType="none"/>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patternType="none"/>
      </fill>
      <border>
        <top/>
        <bottom style="thin">
          <color auto="1"/>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color auto="1"/>
      </font>
      <fill>
        <patternFill patternType="none"/>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179297</xdr:colOff>
      <xdr:row>0</xdr:row>
      <xdr:rowOff>142875</xdr:rowOff>
    </xdr:from>
    <xdr:to>
      <xdr:col>3</xdr:col>
      <xdr:colOff>611711</xdr:colOff>
      <xdr:row>3</xdr:row>
      <xdr:rowOff>291375</xdr:rowOff>
    </xdr:to>
    <xdr:pic>
      <xdr:nvPicPr>
        <xdr:cNvPr id="5" name="Grafik 4" descr="EFRE2014-4c-Logo2000x500px.jpg"/>
        <xdr:cNvPicPr>
          <a:picLocks noChangeAspect="1"/>
        </xdr:cNvPicPr>
      </xdr:nvPicPr>
      <xdr:blipFill>
        <a:blip xmlns:r="http://schemas.openxmlformats.org/officeDocument/2006/relationships" r:embed="rId1"/>
        <a:stretch>
          <a:fillRect/>
        </a:stretch>
      </xdr:blipFill>
      <xdr:spPr>
        <a:xfrm>
          <a:off x="180975" y="142875"/>
          <a:ext cx="2886075" cy="723900"/>
        </a:xfrm>
        <a:prstGeom prst="rect">
          <a:avLst/>
        </a:prstGeom>
      </xdr:spPr>
    </xdr:pic>
    <xdr:clientData/>
  </xdr:twoCellAnchor>
  <xdr:twoCellAnchor editAs="oneCell">
    <xdr:from>
      <xdr:col>18</xdr:col>
      <xdr:colOff>728014</xdr:colOff>
      <xdr:row>0</xdr:row>
      <xdr:rowOff>143712</xdr:rowOff>
    </xdr:from>
    <xdr:to>
      <xdr:col>20</xdr:col>
      <xdr:colOff>1074679</xdr:colOff>
      <xdr:row>3</xdr:row>
      <xdr:rowOff>292212</xdr:rowOff>
    </xdr:to>
    <xdr:pic>
      <xdr:nvPicPr>
        <xdr:cNvPr id="6" name="Grafik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3554075" y="142875"/>
          <a:ext cx="1952625" cy="723900"/>
        </a:xfrm>
        <a:prstGeom prst="rect">
          <a:avLst/>
        </a:prstGeom>
        <a:noFill/>
        <a:ln w="9525">
          <a:noFill/>
          <a:miter lim="800000"/>
        </a:ln>
      </xdr:spPr>
    </xdr:pic>
    <xdr:clientData/>
  </xdr:twoCellAnchor>
  <mc:AlternateContent xmlns:mc="http://schemas.openxmlformats.org/markup-compatibility/2006">
    <mc:Choice xmlns:a14="http://schemas.microsoft.com/office/drawing/2010/main" Requires="a14">
      <xdr:twoCellAnchor editAs="oneCell">
        <xdr:from>
          <xdr:col>20</xdr:col>
          <xdr:colOff>495300</xdr:colOff>
          <xdr:row>31</xdr:row>
          <xdr:rowOff>152400</xdr:rowOff>
        </xdr:from>
        <xdr:to>
          <xdr:col>20</xdr:col>
          <xdr:colOff>895350</xdr:colOff>
          <xdr:row>33</xdr:row>
          <xdr:rowOff>47625</xdr:rowOff>
        </xdr:to>
        <xdr:sp macro="" textlink="">
          <xdr:nvSpPr>
            <xdr:cNvPr id="77825" name="Check Box 1" hidden="1">
              <a:extLst>
                <a:ext uri="{63B3BB69-23CF-44E3-9099-C40C66FF867C}">
                  <a14:compatExt spid="_x0000_s77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de-DE"/>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42</xdr:row>
          <xdr:rowOff>38100</xdr:rowOff>
        </xdr:from>
        <xdr:to>
          <xdr:col>20</xdr:col>
          <xdr:colOff>895350</xdr:colOff>
          <xdr:row>43</xdr:row>
          <xdr:rowOff>133350</xdr:rowOff>
        </xdr:to>
        <xdr:sp macro="" textlink="">
          <xdr:nvSpPr>
            <xdr:cNvPr id="77830" name="Check Box 6" hidden="1">
              <a:extLst>
                <a:ext uri="{63B3BB69-23CF-44E3-9099-C40C66FF867C}">
                  <a14:compatExt spid="_x0000_s77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de-DE"/>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259675" y="76200"/>
          <a:ext cx="1466850" cy="542925"/>
        </a:xfrm>
        <a:prstGeom prst="rect">
          <a:avLst/>
        </a:prstGeom>
        <a:noFill/>
        <a:ln w="9525">
          <a:noFill/>
          <a:miter lim="800000"/>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259675" y="76200"/>
          <a:ext cx="1466850" cy="542925"/>
        </a:xfrm>
        <a:prstGeom prst="rect">
          <a:avLst/>
        </a:prstGeom>
        <a:noFill/>
        <a:ln w="9525">
          <a:noFill/>
          <a:miter lim="800000"/>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259675" y="76200"/>
          <a:ext cx="1466850" cy="542925"/>
        </a:xfrm>
        <a:prstGeom prst="rect">
          <a:avLst/>
        </a:prstGeom>
        <a:noFill/>
        <a:ln w="9525">
          <a:noFill/>
          <a:miter lim="800000"/>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259675" y="76200"/>
          <a:ext cx="1466850" cy="542925"/>
        </a:xfrm>
        <a:prstGeom prst="rect">
          <a:avLst/>
        </a:prstGeom>
        <a:noFill/>
        <a:ln w="9525">
          <a:noFill/>
          <a:miter lim="800000"/>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259675" y="76200"/>
          <a:ext cx="1466850" cy="542925"/>
        </a:xfrm>
        <a:prstGeom prst="rect">
          <a:avLst/>
        </a:prstGeom>
        <a:noFill/>
        <a:ln w="9525">
          <a:noFill/>
          <a:miter lim="800000"/>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76199</xdr:colOff>
      <xdr:row>0</xdr:row>
      <xdr:rowOff>76201</xdr:rowOff>
    </xdr:from>
    <xdr:to>
      <xdr:col>2</xdr:col>
      <xdr:colOff>659720</xdr:colOff>
      <xdr:row>3</xdr:row>
      <xdr:rowOff>120901</xdr:rowOff>
    </xdr:to>
    <xdr:pic>
      <xdr:nvPicPr>
        <xdr:cNvPr id="2" name="Grafik 1" descr="EFRE2014-4c-Logo2000x500px.jpg"/>
        <xdr:cNvPicPr>
          <a:picLocks noChangeAspect="1"/>
        </xdr:cNvPicPr>
      </xdr:nvPicPr>
      <xdr:blipFill>
        <a:blip xmlns:r="http://schemas.openxmlformats.org/officeDocument/2006/relationships" r:embed="rId1"/>
        <a:stretch>
          <a:fillRect/>
        </a:stretch>
      </xdr:blipFill>
      <xdr:spPr>
        <a:xfrm>
          <a:off x="76200" y="76200"/>
          <a:ext cx="2152650" cy="542925"/>
        </a:xfrm>
        <a:prstGeom prst="rect">
          <a:avLst/>
        </a:prstGeom>
      </xdr:spPr>
    </xdr:pic>
    <xdr:clientData/>
  </xdr:twoCellAnchor>
  <xdr:twoCellAnchor editAs="oneCell">
    <xdr:from>
      <xdr:col>22</xdr:col>
      <xdr:colOff>23038</xdr:colOff>
      <xdr:row>0</xdr:row>
      <xdr:rowOff>73376</xdr:rowOff>
    </xdr:from>
    <xdr:to>
      <xdr:col>23</xdr:col>
      <xdr:colOff>1017022</xdr:colOff>
      <xdr:row>3</xdr:row>
      <xdr:rowOff>118076</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259675" y="76200"/>
          <a:ext cx="1466850" cy="542925"/>
        </a:xfrm>
        <a:prstGeom prst="rect">
          <a:avLst/>
        </a:prstGeom>
        <a:noFill/>
        <a:ln w="9525">
          <a:noFill/>
          <a:miter lim="800000"/>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erwaltung/Zeiterfassung_Mitarbeiter_2012/Pesenhofer/SFG_Zeiterfassung%20J&#228;n%20-%20Juni%20201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_FO_53_Belegverzeichnis_EFRE_2014-2020_FE_Projekte_NE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LC-Pr&#252;fbericht%20EFRE%202014-2020_roXtr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ST_09_FO_52_Belegverzeichnis_EFRE_2014-2020_Investitionsprojek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Kostenstelle Ausfüllhilfe"/>
      <sheetName val="h-Liste Ausfüllhilfe"/>
      <sheetName val="h-Satz Ausfüllhilfe"/>
      <sheetName val="Kostenstellen"/>
      <sheetName val="Feiertage"/>
      <sheetName val="RK Ausfüllhilfe"/>
      <sheetName val="h-Satz"/>
      <sheetName val="Personalkosten"/>
      <sheetName val="h-Liste Januar"/>
      <sheetName val="RK Januar"/>
      <sheetName val="h-Liste Februar"/>
      <sheetName val="RK Februar"/>
      <sheetName val="h-Liste März"/>
      <sheetName val="RK März"/>
      <sheetName val="h-Liste April"/>
      <sheetName val="RK April"/>
      <sheetName val="h-Liste Mai"/>
      <sheetName val="RK Mai"/>
      <sheetName val="h-Liste Juni"/>
      <sheetName val="RK Juni"/>
      <sheetName val="h-Liste Juli"/>
      <sheetName val="RK Juli"/>
      <sheetName val="h-Liste August"/>
      <sheetName val="RK August"/>
      <sheetName val="h-Liste September"/>
      <sheetName val="RK September"/>
      <sheetName val="h-Liste Oktober"/>
      <sheetName val="RK Oktober"/>
      <sheetName val="h-Liste November"/>
      <sheetName val="RK November"/>
      <sheetName val="h-Liste Dezember"/>
      <sheetName val="RK Dezember"/>
    </sheetNames>
    <sheetDataSet>
      <sheetData sheetId="0" refreshError="1"/>
      <sheetData sheetId="1" refreshError="1"/>
      <sheetData sheetId="2" refreshError="1"/>
      <sheetData sheetId="3" refreshError="1"/>
      <sheetData sheetId="4" refreshError="1">
        <row r="1">
          <cell r="B1" t="str">
            <v>Human.Technology Styria GmbH</v>
          </cell>
        </row>
        <row r="3">
          <cell r="B3" t="str">
            <v>Beryl Pesenhofer</v>
          </cell>
          <cell r="P3" t="str">
            <v>BP</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Daten"/>
      <sheetName val="Personalkosten (Übersicht)"/>
      <sheetName val="Stundensatz nach SEK-Methode"/>
      <sheetName val="Beiblatt PK je MitarbeiterIn"/>
      <sheetName val="F&amp;E-Infrastruktur; Abschreibung"/>
      <sheetName val="F&amp;E-Infr.; Maschinen-Std.-Satz"/>
      <sheetName val="Sach- bzw. Materialkosten"/>
      <sheetName val="Leistungen Dritter"/>
      <sheetName val="Farblegende"/>
    </sheetNames>
    <sheetDataSet>
      <sheetData sheetId="0">
        <row r="8">
          <cell r="N8" t="str">
            <v>002/01.2019</v>
          </cell>
          <cell r="O8" t="str">
            <v>01.02.2019</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üfbericht allgemein"/>
      <sheetName val="Prüfbericht Vorortkontrolle"/>
    </sheetNames>
    <sheetDataSet>
      <sheetData sheetId="0">
        <row r="1">
          <cell r="M1" t="str">
            <v>007/05.2017</v>
          </cell>
        </row>
        <row r="6">
          <cell r="B6" t="str">
            <v>2</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Daten"/>
      <sheetName val="Bau"/>
      <sheetName val="Kostenart 2"/>
      <sheetName val="Kostenart 3"/>
      <sheetName val="Kostenart 4"/>
      <sheetName val="Kostenart 5"/>
      <sheetName val="Kostenart 6"/>
      <sheetName val="Farblegende"/>
    </sheetNames>
    <sheetDataSet>
      <sheetData sheetId="0">
        <row r="8">
          <cell r="E8" t="str">
            <v>09_FO_52_Belegverzeichnis_EFRE_2014-2020_Investitionsprojekte</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rgb="FF7030A0"/>
    <pageSetUpPr fitToPage="1"/>
  </sheetPr>
  <dimension ref="A1:V56"/>
  <sheetViews>
    <sheetView tabSelected="1" view="pageBreakPreview" zoomScaleNormal="67" zoomScaleSheetLayoutView="100" workbookViewId="0">
      <selection activeCell="E6" sqref="E6:R6"/>
    </sheetView>
  </sheetViews>
  <sheetFormatPr baseColWidth="10" defaultColWidth="11.42578125" defaultRowHeight="12.75" outlineLevelCol="1" x14ac:dyDescent="0.2"/>
  <cols>
    <col min="1" max="1" width="11.42578125" customWidth="1"/>
    <col min="2" max="4" width="12.7109375" customWidth="1"/>
    <col min="5" max="5" width="18.7109375" customWidth="1"/>
    <col min="6" max="6" width="12.85546875" customWidth="1"/>
    <col min="7" max="7" width="14.28515625" customWidth="1"/>
    <col min="8" max="8" width="11.42578125" customWidth="1"/>
    <col min="10" max="11" width="12.140625" hidden="1" customWidth="1" outlineLevel="1"/>
    <col min="12" max="12" width="12.7109375" customWidth="1" collapsed="1"/>
    <col min="13" max="13" width="12.7109375" customWidth="1"/>
    <col min="14" max="15" width="22.7109375" hidden="1" customWidth="1" outlineLevel="1"/>
    <col min="16" max="16" width="19.42578125" customWidth="1" collapsed="1"/>
    <col min="17" max="17" width="17.85546875" customWidth="1"/>
    <col min="18" max="19" width="11.42578125" customWidth="1"/>
    <col min="20" max="20" width="12.7109375" customWidth="1"/>
    <col min="21" max="21" width="17.85546875" customWidth="1"/>
  </cols>
  <sheetData>
    <row r="1" spans="1:21" ht="15" customHeight="1" x14ac:dyDescent="0.2">
      <c r="A1" s="408"/>
      <c r="B1" s="409"/>
      <c r="C1" s="409"/>
      <c r="D1" s="409"/>
      <c r="E1" s="409"/>
      <c r="F1" s="409"/>
      <c r="G1" s="409"/>
      <c r="H1" s="409"/>
      <c r="I1" s="409"/>
      <c r="J1" s="409"/>
      <c r="K1" s="409"/>
      <c r="L1" s="409"/>
      <c r="M1" s="409"/>
      <c r="N1" s="409"/>
      <c r="O1" s="409"/>
      <c r="P1" s="409"/>
      <c r="Q1" s="409"/>
      <c r="R1" s="409"/>
      <c r="S1" s="409"/>
      <c r="T1" s="409"/>
      <c r="U1" s="409"/>
    </row>
    <row r="2" spans="1:21" ht="15" customHeight="1" x14ac:dyDescent="0.2">
      <c r="A2" s="408" t="s">
        <v>22</v>
      </c>
      <c r="B2" s="409"/>
      <c r="C2" s="409"/>
      <c r="D2" s="409"/>
      <c r="E2" s="409"/>
      <c r="F2" s="409"/>
      <c r="G2" s="409"/>
      <c r="H2" s="409"/>
      <c r="I2" s="409"/>
      <c r="J2" s="409"/>
      <c r="K2" s="409"/>
      <c r="L2" s="409"/>
      <c r="M2" s="409"/>
      <c r="N2" s="409"/>
      <c r="O2" s="409"/>
      <c r="P2" s="409"/>
      <c r="Q2" s="409"/>
      <c r="R2" s="409"/>
      <c r="S2" s="409"/>
      <c r="T2" s="409"/>
      <c r="U2" s="409"/>
    </row>
    <row r="3" spans="1:21" ht="15" customHeight="1" x14ac:dyDescent="0.2">
      <c r="A3" s="409"/>
      <c r="B3" s="409"/>
      <c r="C3" s="409"/>
      <c r="D3" s="409"/>
      <c r="E3" s="409"/>
      <c r="F3" s="409"/>
      <c r="G3" s="409"/>
      <c r="H3" s="409"/>
      <c r="I3" s="409"/>
      <c r="J3" s="409"/>
      <c r="K3" s="409"/>
      <c r="L3" s="409"/>
      <c r="M3" s="409"/>
      <c r="N3" s="409"/>
      <c r="O3" s="409"/>
      <c r="P3" s="409"/>
      <c r="Q3" s="409"/>
      <c r="R3" s="409"/>
      <c r="S3" s="409"/>
      <c r="T3" s="409"/>
      <c r="U3" s="409"/>
    </row>
    <row r="4" spans="1:21" ht="29.25" customHeight="1" x14ac:dyDescent="0.2">
      <c r="A4" s="409"/>
      <c r="B4" s="409"/>
      <c r="C4" s="409"/>
      <c r="D4" s="409"/>
      <c r="E4" s="409"/>
      <c r="F4" s="409"/>
      <c r="G4" s="409"/>
      <c r="H4" s="409"/>
      <c r="I4" s="409"/>
      <c r="J4" s="409"/>
      <c r="K4" s="409"/>
      <c r="L4" s="409"/>
      <c r="M4" s="409"/>
      <c r="N4" s="409"/>
      <c r="O4" s="409"/>
      <c r="P4" s="409"/>
      <c r="Q4" s="409"/>
      <c r="R4" s="409"/>
      <c r="S4" s="409"/>
      <c r="T4" s="409"/>
      <c r="U4" s="409"/>
    </row>
    <row r="5" spans="1:21" ht="8.25" customHeight="1" x14ac:dyDescent="0.2">
      <c r="A5" s="73"/>
      <c r="B5" s="73"/>
      <c r="C5" s="73"/>
      <c r="D5" s="73"/>
      <c r="E5" s="74"/>
      <c r="F5" s="74"/>
      <c r="G5" s="74"/>
      <c r="H5" s="74"/>
      <c r="I5" s="74"/>
      <c r="J5" s="74"/>
      <c r="K5" s="74"/>
      <c r="L5" s="74"/>
      <c r="M5" s="74"/>
      <c r="N5" s="74"/>
      <c r="O5" s="74"/>
      <c r="P5" s="74"/>
      <c r="Q5" s="74"/>
      <c r="R5" s="74"/>
      <c r="S5" s="74"/>
      <c r="T5" s="74"/>
      <c r="U5" s="75"/>
    </row>
    <row r="6" spans="1:21" ht="15" x14ac:dyDescent="0.2">
      <c r="A6" s="1" t="s">
        <v>45</v>
      </c>
      <c r="B6" s="1"/>
      <c r="C6" s="1"/>
      <c r="D6" s="1"/>
      <c r="E6" s="410"/>
      <c r="F6" s="410"/>
      <c r="G6" s="410"/>
      <c r="H6" s="410"/>
      <c r="I6" s="410"/>
      <c r="J6" s="410"/>
      <c r="K6" s="410"/>
      <c r="L6" s="410"/>
      <c r="M6" s="410"/>
      <c r="N6" s="410"/>
      <c r="O6" s="410"/>
      <c r="P6" s="410"/>
      <c r="Q6" s="410"/>
      <c r="R6" s="410"/>
      <c r="S6" s="76"/>
      <c r="T6" s="77" t="s">
        <v>0</v>
      </c>
      <c r="U6" s="78"/>
    </row>
    <row r="7" spans="1:21" ht="15" x14ac:dyDescent="0.2">
      <c r="A7" s="1" t="s">
        <v>47</v>
      </c>
      <c r="B7" s="1"/>
      <c r="C7" s="1"/>
      <c r="D7" s="1"/>
      <c r="E7" s="410"/>
      <c r="F7" s="410"/>
      <c r="G7" s="410"/>
      <c r="H7" s="410"/>
      <c r="I7" s="410"/>
      <c r="J7" s="410"/>
      <c r="K7" s="410"/>
      <c r="L7" s="410"/>
      <c r="M7" s="410"/>
      <c r="N7" s="410"/>
      <c r="O7" s="410"/>
      <c r="P7" s="410"/>
      <c r="Q7" s="410"/>
      <c r="R7" s="410"/>
      <c r="S7" s="79"/>
      <c r="T7" s="77" t="s">
        <v>53</v>
      </c>
      <c r="U7" s="80" t="str">
        <f>N8</f>
        <v>005/06.2019</v>
      </c>
    </row>
    <row r="8" spans="1:21" ht="17.25" customHeight="1" x14ac:dyDescent="0.2">
      <c r="A8" s="64"/>
      <c r="B8" s="64"/>
      <c r="C8" s="64"/>
      <c r="D8" s="64" t="s">
        <v>55</v>
      </c>
      <c r="E8" s="411" t="str">
        <f>O9</f>
        <v>09_FO_52_Belegverzeichnis_EFRE_2014-2020_Investitionsprojekte</v>
      </c>
      <c r="F8" s="411"/>
      <c r="G8" s="411"/>
      <c r="H8" s="411"/>
      <c r="I8" s="411"/>
      <c r="J8" s="411"/>
      <c r="K8" s="411"/>
      <c r="L8" s="411"/>
      <c r="M8" s="411"/>
      <c r="N8" s="81" t="s">
        <v>78</v>
      </c>
      <c r="O8" s="357" t="s">
        <v>57</v>
      </c>
      <c r="P8" s="82" t="s">
        <v>77</v>
      </c>
      <c r="Q8" s="358" t="str">
        <f>O8</f>
        <v>01.05.2019</v>
      </c>
      <c r="R8" s="83"/>
      <c r="S8" s="79"/>
      <c r="T8" s="77" t="s">
        <v>54</v>
      </c>
      <c r="U8" s="80" t="str">
        <f>N9</f>
        <v>3</v>
      </c>
    </row>
    <row r="9" spans="1:21" ht="7.5" customHeight="1" x14ac:dyDescent="0.2">
      <c r="A9" s="84"/>
      <c r="B9" s="84"/>
      <c r="C9" s="84"/>
      <c r="D9" s="85"/>
      <c r="E9" s="76"/>
      <c r="F9" s="76"/>
      <c r="G9" s="76"/>
      <c r="H9" s="76"/>
      <c r="I9" s="76"/>
      <c r="J9" s="76"/>
      <c r="K9" s="76"/>
      <c r="L9" s="76"/>
      <c r="M9" s="76"/>
      <c r="N9" s="81" t="s">
        <v>95</v>
      </c>
      <c r="O9" s="359" t="s">
        <v>56</v>
      </c>
      <c r="P9" s="76"/>
      <c r="Q9" s="76"/>
      <c r="R9" s="76"/>
      <c r="S9" s="76"/>
      <c r="T9" s="76"/>
      <c r="U9" s="76"/>
    </row>
    <row r="10" spans="1:21" ht="15" x14ac:dyDescent="0.2">
      <c r="A10" s="1" t="s">
        <v>16</v>
      </c>
      <c r="B10" s="1"/>
      <c r="C10" s="1"/>
      <c r="D10" s="1"/>
      <c r="E10" s="86"/>
      <c r="F10" s="87"/>
      <c r="G10" s="87"/>
      <c r="H10" s="87"/>
      <c r="I10" s="87"/>
      <c r="J10" s="87"/>
      <c r="K10" s="87"/>
      <c r="L10" s="87"/>
      <c r="M10" s="79"/>
      <c r="N10" s="79"/>
      <c r="O10" s="79"/>
      <c r="P10" s="79"/>
      <c r="Q10" s="79"/>
      <c r="R10" s="79"/>
      <c r="S10" s="79"/>
      <c r="T10" s="88" t="s">
        <v>34</v>
      </c>
      <c r="U10" s="89"/>
    </row>
    <row r="11" spans="1:21" ht="7.5" customHeight="1" x14ac:dyDescent="0.2">
      <c r="A11" s="74"/>
      <c r="B11" s="74"/>
      <c r="C11" s="74"/>
      <c r="D11" s="90" t="s">
        <v>32</v>
      </c>
      <c r="E11" s="91">
        <v>43101</v>
      </c>
      <c r="F11" s="90" t="s">
        <v>33</v>
      </c>
      <c r="G11" s="91">
        <v>45016</v>
      </c>
      <c r="H11" s="87"/>
      <c r="I11" s="87"/>
      <c r="J11" s="87"/>
      <c r="K11" s="87"/>
      <c r="L11" s="87"/>
      <c r="M11" s="79"/>
      <c r="N11" s="79"/>
      <c r="O11" s="79"/>
      <c r="P11" s="79"/>
      <c r="Q11" s="79"/>
      <c r="R11" s="79"/>
      <c r="S11" s="79"/>
      <c r="T11" s="79"/>
      <c r="U11" s="79"/>
    </row>
    <row r="12" spans="1:21" ht="15" x14ac:dyDescent="0.2">
      <c r="A12" s="1" t="s">
        <v>42</v>
      </c>
      <c r="B12" s="1"/>
      <c r="C12" s="1"/>
      <c r="D12" s="1"/>
      <c r="E12" s="92"/>
      <c r="F12" s="88" t="s">
        <v>5</v>
      </c>
      <c r="G12" s="93"/>
      <c r="H12" s="94"/>
      <c r="I12" s="94"/>
      <c r="J12" s="94"/>
      <c r="K12" s="94"/>
      <c r="L12" s="425" t="s">
        <v>40</v>
      </c>
      <c r="M12" s="425"/>
      <c r="N12" s="425"/>
      <c r="O12" s="425"/>
      <c r="P12" s="425"/>
      <c r="Q12" s="425"/>
      <c r="R12" s="425"/>
      <c r="S12" s="425"/>
      <c r="T12" s="425"/>
      <c r="U12" s="74"/>
    </row>
    <row r="13" spans="1:21" ht="15.75" customHeight="1" x14ac:dyDescent="0.2">
      <c r="A13" s="1" t="s">
        <v>10</v>
      </c>
      <c r="B13" s="1"/>
      <c r="C13" s="1"/>
      <c r="D13" s="1"/>
      <c r="E13" s="2" t="s">
        <v>108</v>
      </c>
      <c r="F13" s="2"/>
      <c r="G13" s="91">
        <f>EOMONTH(G12,2)</f>
        <v>91</v>
      </c>
      <c r="H13" s="95"/>
      <c r="I13" s="95"/>
      <c r="J13" s="95"/>
      <c r="K13" s="95"/>
      <c r="L13" s="425"/>
      <c r="M13" s="425"/>
      <c r="N13" s="425"/>
      <c r="O13" s="425"/>
      <c r="P13" s="425"/>
      <c r="Q13" s="425"/>
      <c r="R13" s="425"/>
      <c r="S13" s="425"/>
      <c r="T13" s="425"/>
      <c r="U13" s="86"/>
    </row>
    <row r="14" spans="1:21" ht="15" x14ac:dyDescent="0.2">
      <c r="A14" s="1" t="s">
        <v>31</v>
      </c>
      <c r="B14" s="1"/>
      <c r="C14" s="1"/>
      <c r="D14" s="1"/>
      <c r="E14" s="96"/>
      <c r="F14" s="97" t="str">
        <f>IF(AND(E14&gt;G13,E15&lt;&gt;"Ja"),"&lt;== Eingabe bzw. Eingabe zum Ende des Durchführungszeitraumes überprüfen und/oder SFG informieren!!",IF(ISNUMBER(SEARCH("Zwi*",E13)),"(gemäß Zeitplan im Förderungsvertrag bzw. Nachträgen)","(gemäß Förderungsvertrag bzw. Nachträgen)"))</f>
        <v>(gemäß Zeitplan im Förderungsvertrag bzw. Nachträgen)</v>
      </c>
      <c r="G14" s="74"/>
      <c r="H14" s="76"/>
      <c r="I14" s="76"/>
      <c r="J14" s="76"/>
      <c r="K14" s="76"/>
      <c r="L14" s="74"/>
      <c r="M14" s="62"/>
      <c r="N14" s="62"/>
      <c r="O14" s="62"/>
      <c r="P14" s="62"/>
      <c r="Q14" s="62"/>
      <c r="R14" s="62"/>
      <c r="S14" s="62"/>
      <c r="T14" s="62" t="str">
        <f>IF(F15&lt;&gt;"","","Prinzipiell anrechenbare Kosten aktivierungspflichtig:")</f>
        <v>Prinzipiell anrechenbare Kosten aktivierungspflichtig:</v>
      </c>
      <c r="U14" s="80" t="s">
        <v>13</v>
      </c>
    </row>
    <row r="15" spans="1:21" ht="15.75" customHeight="1" x14ac:dyDescent="0.2">
      <c r="A15" s="1" t="str">
        <f>IF(E14&gt;G13,"Zustimmung SFG dazu vorhanden:","")</f>
        <v/>
      </c>
      <c r="B15" s="1"/>
      <c r="C15" s="1"/>
      <c r="D15" s="1"/>
      <c r="E15" s="98"/>
      <c r="F15" s="99" t="str">
        <f>IF(AND(A15&lt;&gt;"",E15&lt;&gt;"Ja"),"&lt;== Hier 'Ja' eintragen wenn einer vom ursprünglichen Plan abweichenden Abgabe der Unterlagen zugestimmt wurde!!","")</f>
        <v/>
      </c>
      <c r="G15" s="68"/>
      <c r="H15" s="68"/>
      <c r="I15" s="68"/>
      <c r="J15" s="68"/>
      <c r="K15" s="68"/>
      <c r="L15" s="68"/>
      <c r="M15" s="61"/>
      <c r="N15" s="61"/>
      <c r="O15" s="61"/>
      <c r="P15" s="61"/>
      <c r="Q15" s="61"/>
      <c r="R15" s="61"/>
      <c r="S15" s="61"/>
      <c r="T15" s="61"/>
      <c r="U15" s="61"/>
    </row>
    <row r="16" spans="1:21" ht="7.5" customHeight="1" thickBot="1" x14ac:dyDescent="0.25">
      <c r="A16" s="64"/>
      <c r="B16" s="64"/>
      <c r="C16" s="64"/>
      <c r="D16" s="64"/>
      <c r="E16" s="100"/>
      <c r="F16" s="99"/>
      <c r="G16" s="68"/>
      <c r="H16" s="68"/>
      <c r="I16" s="68"/>
      <c r="J16" s="68"/>
      <c r="K16" s="68"/>
      <c r="L16" s="68"/>
      <c r="M16" s="61"/>
      <c r="N16" s="61"/>
      <c r="O16" s="61"/>
      <c r="P16" s="61"/>
      <c r="Q16" s="61"/>
      <c r="R16" s="61"/>
      <c r="S16" s="61"/>
      <c r="T16" s="61"/>
      <c r="U16" s="61"/>
    </row>
    <row r="17" spans="1:22" ht="32.25" customHeight="1" thickBot="1" x14ac:dyDescent="0.25">
      <c r="A17" s="63"/>
      <c r="B17" s="85"/>
      <c r="C17" s="85"/>
      <c r="D17" s="85"/>
      <c r="E17" s="85"/>
      <c r="F17" s="101"/>
      <c r="G17" s="102"/>
      <c r="H17" s="102"/>
      <c r="I17" s="103"/>
      <c r="J17" s="12" t="s">
        <v>18</v>
      </c>
      <c r="K17" s="11"/>
      <c r="L17" s="415" t="s">
        <v>17</v>
      </c>
      <c r="M17" s="416"/>
      <c r="N17" s="104" t="s">
        <v>19</v>
      </c>
      <c r="O17" s="105" t="s">
        <v>20</v>
      </c>
      <c r="P17" s="106"/>
      <c r="Q17" s="426" t="s">
        <v>109</v>
      </c>
      <c r="R17" s="426"/>
      <c r="S17" s="426"/>
      <c r="T17" s="426"/>
      <c r="U17" s="426"/>
    </row>
    <row r="18" spans="1:22" ht="18" customHeight="1" x14ac:dyDescent="0.2">
      <c r="A18" s="107"/>
      <c r="B18" s="406" t="str">
        <f>IF(L24&gt;0,"","Tabellenblätter 'Kostenart X' sind analog 
zur Kostenaufstellung umzubenennen!!")</f>
        <v>Tabellenblätter 'Kostenart X' sind analog 
zur Kostenaufstellung umzubenennen!!</v>
      </c>
      <c r="C18" s="406"/>
      <c r="D18" s="406"/>
      <c r="E18" s="407"/>
      <c r="F18" s="412" t="str">
        <f ca="1">IF($L$24&gt;0,IF(L18*1&gt;0,IF(ISNUMBER(SEARCH("*art*",'Kostenart 1'!$C$11)),"Tabellenblatt noch passend umbenennen!!",'Kostenart 1'!$C$11),IF(ISNUMBER(SEARCH("*art*",'Kostenart 1'!$C$11)),"...","Nachweis in '"&amp;'Kostenart 1'!$C$11&amp;"' fehlt noch!!")),'Kostenart 1'!$C$11)</f>
        <v>Kostenart 1</v>
      </c>
      <c r="G18" s="413"/>
      <c r="H18" s="413"/>
      <c r="I18" s="414"/>
      <c r="J18" s="10">
        <v>0</v>
      </c>
      <c r="K18" s="9"/>
      <c r="L18" s="10">
        <f>+IF(ISTEXT('Kostenart 1'!X16),0,'Kostenart 1'!X16)</f>
        <v>0</v>
      </c>
      <c r="M18" s="9"/>
      <c r="N18" s="108">
        <f>+IF(ISTEXT('Kostenart 1'!Y16),0,'Kostenart 1'!Y16)</f>
        <v>0</v>
      </c>
      <c r="O18" s="108">
        <f>+IF(ISTEXT('Kostenart 1'!AA16),0,'Kostenart 1'!AA16)</f>
        <v>0</v>
      </c>
      <c r="P18" s="109"/>
      <c r="Q18" s="426"/>
      <c r="R18" s="426"/>
      <c r="S18" s="426"/>
      <c r="T18" s="426"/>
      <c r="U18" s="426"/>
    </row>
    <row r="19" spans="1:22" ht="18" customHeight="1" x14ac:dyDescent="0.2">
      <c r="A19" s="85"/>
      <c r="B19" s="406"/>
      <c r="C19" s="406"/>
      <c r="D19" s="406"/>
      <c r="E19" s="407"/>
      <c r="F19" s="398" t="str">
        <f ca="1">IF($L$24&gt;0,IF(L19*1&gt;0,IF(ISNUMBER(SEARCH("*art*",'Kostenart 2'!$C$11)),"Tabellenblatt noch passend umbenennen!!",'Kostenart 2'!$C$11),IF(ISNUMBER(SEARCH("*art*",'Kostenart 2'!$C$11)),"...","Nachweis in '"&amp;'Kostenart 2'!$C$11&amp;"' fehlt noch!!")),'Kostenart 2'!$C$11)</f>
        <v>Kostenart 2</v>
      </c>
      <c r="G19" s="399"/>
      <c r="H19" s="399"/>
      <c r="I19" s="400"/>
      <c r="J19" s="8">
        <v>0</v>
      </c>
      <c r="K19" s="7"/>
      <c r="L19" s="8">
        <f>+IF(ISTEXT('Kostenart 2'!X16),0,'Kostenart 2'!X16)</f>
        <v>0</v>
      </c>
      <c r="M19" s="7"/>
      <c r="N19" s="110">
        <f>+IF(ISTEXT('Kostenart 2'!Y16),0,'Kostenart 2'!Y16)</f>
        <v>0</v>
      </c>
      <c r="O19" s="110">
        <f>+IF(ISTEXT('Kostenart 2'!AA16),0,'Kostenart 2'!AA16)</f>
        <v>0</v>
      </c>
      <c r="P19" s="109"/>
      <c r="Q19" s="111"/>
      <c r="R19" s="112"/>
      <c r="S19" s="112"/>
      <c r="T19" s="62" t="s">
        <v>113</v>
      </c>
      <c r="U19" s="80" t="s">
        <v>37</v>
      </c>
    </row>
    <row r="20" spans="1:22" ht="18" customHeight="1" x14ac:dyDescent="0.2">
      <c r="A20" s="85"/>
      <c r="B20" s="85"/>
      <c r="C20" s="85"/>
      <c r="D20" s="85"/>
      <c r="E20" s="85"/>
      <c r="F20" s="398" t="str">
        <f ca="1">IF($L$24&gt;0,IF(L20*1&gt;0,IF(ISNUMBER(SEARCH("*art*",'Kostenart 3'!$C$11)),"Tabellenblatt noch passend umbenennen!!",'Kostenart 3'!$C$11),IF(ISNUMBER(SEARCH("*art*",'Kostenart 3'!$C$11)),"...","Nachweis in '"&amp;'Kostenart 3'!$C$11&amp;"' fehlt noch!!")),'Kostenart 3'!$C$11)</f>
        <v>Kostenart 3</v>
      </c>
      <c r="G20" s="399"/>
      <c r="H20" s="399"/>
      <c r="I20" s="400"/>
      <c r="J20" s="8">
        <v>0</v>
      </c>
      <c r="K20" s="7"/>
      <c r="L20" s="8">
        <f>+IF(ISTEXT('Kostenart 3'!X16),0,'Kostenart 3'!X16)</f>
        <v>0</v>
      </c>
      <c r="M20" s="7"/>
      <c r="N20" s="110">
        <f>+IF(ISTEXT('Kostenart 3'!Y16),0,'Kostenart 3'!Y16)</f>
        <v>0</v>
      </c>
      <c r="O20" s="110">
        <f>+IF(ISTEXT('Kostenart 3'!AA16),0,'Kostenart 3'!AA16)</f>
        <v>0</v>
      </c>
      <c r="P20" s="109"/>
      <c r="Q20" s="111"/>
      <c r="R20" s="111"/>
      <c r="S20" s="111"/>
      <c r="T20" s="62" t="str">
        <f>IF(U19="Ja","Vertraglich festgelegter Satz für Gemeinkostenzuschlag:","")</f>
        <v/>
      </c>
      <c r="U20" s="113" t="s">
        <v>58</v>
      </c>
    </row>
    <row r="21" spans="1:22" ht="18" customHeight="1" x14ac:dyDescent="0.2">
      <c r="A21" s="85"/>
      <c r="B21" s="406" t="str">
        <f>IF(L24&gt;0,"","Sollten gewisse Tabellenblätter nicht benötigt werden, einfach 'Kostenart X' stehenlassen!!")</f>
        <v>Sollten gewisse Tabellenblätter nicht benötigt werden, einfach 'Kostenart X' stehenlassen!!</v>
      </c>
      <c r="C21" s="406"/>
      <c r="D21" s="406"/>
      <c r="E21" s="407"/>
      <c r="F21" s="398" t="str">
        <f ca="1">IF($L$24&gt;0,IF(L21*1&gt;0,IF(ISNUMBER(SEARCH("*art*",'Kostenart 4'!$C$11)),"Tabellenblatt noch passend umbenennen!!",'Kostenart 4'!$C$11),IF(ISNUMBER(SEARCH("*art*",'Kostenart 4'!$C$11)),"...","Nachweis in '"&amp;'Kostenart 4'!$C$11&amp;"' fehlt noch!!")),'Kostenart 4'!$C$11)</f>
        <v>Kostenart 4</v>
      </c>
      <c r="G21" s="399"/>
      <c r="H21" s="399"/>
      <c r="I21" s="400"/>
      <c r="J21" s="8">
        <v>0</v>
      </c>
      <c r="K21" s="7"/>
      <c r="L21" s="8">
        <f>+IF(ISTEXT('Kostenart 4'!X16),0,'Kostenart 4'!X16)</f>
        <v>0</v>
      </c>
      <c r="M21" s="7"/>
      <c r="N21" s="110">
        <f>+IF(ISTEXT('Kostenart 4'!Y16),0,'Kostenart 4'!Y16)</f>
        <v>0</v>
      </c>
      <c r="O21" s="110">
        <f>+IF(ISTEXT('Kostenart 4'!AA16),0,'Kostenart 4'!AA16)</f>
        <v>0</v>
      </c>
      <c r="P21" s="109"/>
      <c r="Q21" s="85"/>
      <c r="R21" s="85"/>
      <c r="S21" s="85"/>
      <c r="T21" s="85"/>
      <c r="U21" s="73"/>
    </row>
    <row r="22" spans="1:22" ht="18" customHeight="1" x14ac:dyDescent="0.2">
      <c r="A22" s="85"/>
      <c r="B22" s="406"/>
      <c r="C22" s="406"/>
      <c r="D22" s="406"/>
      <c r="E22" s="407"/>
      <c r="F22" s="398" t="str">
        <f ca="1">IF($L$24&gt;0,IF(L22*1&gt;0,IF(ISNUMBER(SEARCH("*art*",'Kostenart 5'!$C$11)),"Tabellenblatt noch passend umbenennen!!",'Kostenart 5'!$C$11),IF(ISNUMBER(SEARCH("*art*",'Kostenart 5'!$C$11)),"...","Nachweis in '"&amp;'Kostenart 5'!$C$11&amp;"' fehlt noch!!")),'Kostenart 5'!$C$11)</f>
        <v>Kostenart 5</v>
      </c>
      <c r="G22" s="399"/>
      <c r="H22" s="399"/>
      <c r="I22" s="400"/>
      <c r="J22" s="8">
        <v>0</v>
      </c>
      <c r="K22" s="7"/>
      <c r="L22" s="8">
        <f>+IF(ISTEXT('Kostenart 5'!X16),0,'Kostenart 5'!X16)</f>
        <v>0</v>
      </c>
      <c r="M22" s="7"/>
      <c r="N22" s="110">
        <f>+IF(ISTEXT('Kostenart 5'!Y16),0,'Kostenart 5'!Y16)</f>
        <v>0</v>
      </c>
      <c r="O22" s="110">
        <f>+IF(ISTEXT('Kostenart 5'!AA16),0,'Kostenart 5'!AA16)</f>
        <v>0</v>
      </c>
      <c r="P22" s="109"/>
      <c r="Q22" s="85"/>
      <c r="R22" s="85"/>
      <c r="S22" s="85"/>
      <c r="T22" s="85"/>
      <c r="U22" s="73"/>
    </row>
    <row r="23" spans="1:22" ht="18" customHeight="1" thickBot="1" x14ac:dyDescent="0.25">
      <c r="A23" s="85"/>
      <c r="B23" s="85"/>
      <c r="C23" s="85"/>
      <c r="D23" s="85"/>
      <c r="E23" s="85"/>
      <c r="F23" s="401" t="str">
        <f ca="1">IF($L$24&gt;0,IF(L23*1&gt;0,IF(ISNUMBER(SEARCH("*art*",'Kostenart 6'!$C$11)),"Tabellenblatt noch passend umbenennen!!",'Kostenart 6'!$C$11),IF(ISNUMBER(SEARCH("*art*",'Kostenart 6'!$C$11)),"...","Nachweis in '"&amp;'Kostenart 6'!$C$11&amp;"' fehlt noch!!")),'Kostenart 6'!$C$11)</f>
        <v>Kostenart 6</v>
      </c>
      <c r="G23" s="402"/>
      <c r="H23" s="402"/>
      <c r="I23" s="403"/>
      <c r="J23" s="404">
        <v>0</v>
      </c>
      <c r="K23" s="405"/>
      <c r="L23" s="404">
        <f>+IF(ISTEXT('Kostenart 6'!X16),0,'Kostenart 6'!X16)</f>
        <v>0</v>
      </c>
      <c r="M23" s="405"/>
      <c r="N23" s="114">
        <f>+IF(ISTEXT('Kostenart 6'!Y16),0,'Kostenart 6'!Y16)</f>
        <v>0</v>
      </c>
      <c r="O23" s="114">
        <f>+IF(ISTEXT('Kostenart 6'!AA16),0,'Kostenart 6'!AA16)</f>
        <v>0</v>
      </c>
      <c r="P23" s="109"/>
      <c r="Q23" s="85"/>
      <c r="R23" s="85"/>
      <c r="S23" s="85"/>
      <c r="T23" s="85"/>
      <c r="U23" s="73"/>
    </row>
    <row r="24" spans="1:22" ht="18" customHeight="1" thickBot="1" x14ac:dyDescent="0.25">
      <c r="A24" s="115" t="str">
        <f>IF(ISNUMBER(SEARCH("fehlt",A26)),"Eingaben zum Durchführungszeitraum überprüfen!!","")</f>
        <v>Eingaben zum Durchführungszeitraum überprüfen!!</v>
      </c>
      <c r="B24" s="85"/>
      <c r="C24" s="85"/>
      <c r="D24" s="85"/>
      <c r="E24" s="85"/>
      <c r="F24" s="101" t="s">
        <v>114</v>
      </c>
      <c r="G24" s="116"/>
      <c r="H24" s="116"/>
      <c r="I24" s="117"/>
      <c r="J24" s="392">
        <f>SUM(J18:K23)</f>
        <v>0</v>
      </c>
      <c r="K24" s="393"/>
      <c r="L24" s="392">
        <f>SUM(L18:M23)</f>
        <v>0</v>
      </c>
      <c r="M24" s="393"/>
      <c r="N24" s="118">
        <f>SUM(N18:N23)</f>
        <v>0</v>
      </c>
      <c r="O24" s="118">
        <f>SUM(O18:O23)</f>
        <v>0</v>
      </c>
      <c r="P24" s="119"/>
      <c r="Q24" s="85"/>
      <c r="R24" s="85"/>
      <c r="S24" s="85"/>
      <c r="T24" s="85"/>
      <c r="U24" s="73"/>
    </row>
    <row r="25" spans="1:22" ht="15" x14ac:dyDescent="0.2">
      <c r="A25" s="85"/>
      <c r="B25" s="85"/>
      <c r="C25" s="85"/>
      <c r="D25" s="85"/>
      <c r="E25" s="85"/>
      <c r="F25" s="85"/>
      <c r="G25" s="85"/>
      <c r="H25" s="85"/>
      <c r="I25" s="85"/>
      <c r="J25" s="85"/>
      <c r="K25" s="85"/>
      <c r="L25" s="85"/>
      <c r="M25" s="85"/>
      <c r="N25" s="85"/>
      <c r="O25" s="85"/>
      <c r="P25" s="85"/>
      <c r="Q25" s="85"/>
      <c r="R25" s="85"/>
      <c r="S25" s="85"/>
      <c r="T25" s="85"/>
      <c r="U25" s="85"/>
    </row>
    <row r="26" spans="1:22" ht="33" customHeight="1" x14ac:dyDescent="0.2">
      <c r="A26" s="424" t="str">
        <f>"Folgende Tabelle dient zur Darstellung aller Förderungen, die das hiermit abgerechnete Projekt direkt betreffen bzw. zur Auflistung aller parallelen Förderungen, die während des gesamten Durchführungszeitraumes ("&amp;TEXT(IF(E12=""," - Eingabe fehlt! - ",E12),"TT.MM.JJJJ")&amp;" bis "&amp;TEXT(IF(G12=""," - Eingabe fehlt! - ",G12),"TT.MM.JJJJ")&amp;") beantragt, genehmigt, zugesagt oder ausbezahlt wurden bzw. für die eine Antragsstellung noch geplant ist:"</f>
        <v>Folgende Tabelle dient zur Darstellung aller Förderungen, die das hiermit abgerechnete Projekt direkt betreffen bzw. zur Auflistung aller parallelen Förderungen, die während des gesamten Durchführungszeitraumes ( - Eingabe fehlt! -  bis  - Eingabe fehlt! - ) beantragt, genehmigt, zugesagt oder ausbezahlt wurden bzw. für die eine Antragsstellung noch geplant ist:</v>
      </c>
      <c r="B26" s="424"/>
      <c r="C26" s="424"/>
      <c r="D26" s="424"/>
      <c r="E26" s="424"/>
      <c r="F26" s="424"/>
      <c r="G26" s="424"/>
      <c r="H26" s="424"/>
      <c r="I26" s="424"/>
      <c r="J26" s="424"/>
      <c r="K26" s="424"/>
      <c r="L26" s="424"/>
      <c r="M26" s="424"/>
      <c r="N26" s="424"/>
      <c r="O26" s="424"/>
      <c r="P26" s="424"/>
      <c r="Q26" s="424"/>
      <c r="R26" s="424"/>
      <c r="S26" s="424"/>
      <c r="T26" s="424"/>
      <c r="U26" s="424"/>
    </row>
    <row r="27" spans="1:22" ht="7.5" customHeight="1" x14ac:dyDescent="0.2">
      <c r="A27" s="120"/>
      <c r="B27" s="121"/>
      <c r="C27" s="65"/>
      <c r="D27" s="66"/>
      <c r="E27" s="66"/>
      <c r="F27" s="121"/>
      <c r="G27" s="122"/>
      <c r="H27" s="122"/>
      <c r="I27" s="122"/>
      <c r="J27" s="122"/>
      <c r="K27" s="122"/>
      <c r="L27" s="66"/>
      <c r="M27" s="123"/>
      <c r="N27" s="123"/>
      <c r="O27" s="123"/>
      <c r="P27" s="123"/>
      <c r="Q27" s="123"/>
      <c r="R27" s="121"/>
      <c r="S27" s="121"/>
      <c r="T27" s="121"/>
      <c r="U27" s="121"/>
    </row>
    <row r="28" spans="1:22" s="41" customFormat="1" ht="31.5" customHeight="1" x14ac:dyDescent="0.2">
      <c r="A28" s="124"/>
      <c r="B28" s="394" t="s">
        <v>61</v>
      </c>
      <c r="C28" s="395"/>
      <c r="D28" s="395"/>
      <c r="E28" s="395"/>
      <c r="F28" s="396"/>
      <c r="G28" s="394" t="s">
        <v>8</v>
      </c>
      <c r="H28" s="395"/>
      <c r="I28" s="395"/>
      <c r="J28" s="125"/>
      <c r="K28" s="126"/>
      <c r="L28" s="394" t="s">
        <v>9</v>
      </c>
      <c r="M28" s="395"/>
      <c r="N28" s="125"/>
      <c r="O28" s="126"/>
      <c r="P28" s="127" t="s">
        <v>44</v>
      </c>
      <c r="Q28" s="128" t="s">
        <v>25</v>
      </c>
      <c r="R28" s="14" t="s">
        <v>12</v>
      </c>
      <c r="S28" s="13"/>
      <c r="T28" s="124" t="s">
        <v>11</v>
      </c>
      <c r="U28" s="129" t="s">
        <v>15</v>
      </c>
      <c r="V28" s="42"/>
    </row>
    <row r="29" spans="1:22" s="41" customFormat="1" ht="15.75" x14ac:dyDescent="0.2">
      <c r="A29" s="130">
        <v>1</v>
      </c>
      <c r="B29" s="5"/>
      <c r="C29" s="4"/>
      <c r="D29" s="4"/>
      <c r="E29" s="4"/>
      <c r="F29" s="3"/>
      <c r="G29" s="390"/>
      <c r="H29" s="391"/>
      <c r="I29" s="391"/>
      <c r="J29" s="131"/>
      <c r="K29" s="131"/>
      <c r="L29" s="388"/>
      <c r="M29" s="389"/>
      <c r="N29" s="132"/>
      <c r="O29" s="133"/>
      <c r="P29" s="134"/>
      <c r="Q29" s="135"/>
      <c r="R29" s="417"/>
      <c r="S29" s="418"/>
      <c r="T29" s="136"/>
      <c r="U29" s="137"/>
      <c r="V29" s="42"/>
    </row>
    <row r="30" spans="1:22" s="41" customFormat="1" ht="15.75" customHeight="1" x14ac:dyDescent="0.2">
      <c r="A30" s="130">
        <v>2</v>
      </c>
      <c r="B30" s="5"/>
      <c r="C30" s="4"/>
      <c r="D30" s="4"/>
      <c r="E30" s="4"/>
      <c r="F30" s="3"/>
      <c r="G30" s="390"/>
      <c r="H30" s="391"/>
      <c r="I30" s="391"/>
      <c r="J30" s="138"/>
      <c r="K30" s="138"/>
      <c r="L30" s="388"/>
      <c r="M30" s="389"/>
      <c r="N30" s="132"/>
      <c r="O30" s="132"/>
      <c r="P30" s="134"/>
      <c r="Q30" s="135"/>
      <c r="R30" s="417"/>
      <c r="S30" s="418"/>
      <c r="T30" s="136"/>
      <c r="U30" s="139"/>
      <c r="V30" s="42"/>
    </row>
    <row r="31" spans="1:22" s="41" customFormat="1" ht="15.75" customHeight="1" x14ac:dyDescent="0.2">
      <c r="A31" s="130">
        <v>3</v>
      </c>
      <c r="B31" s="5"/>
      <c r="C31" s="4"/>
      <c r="D31" s="4"/>
      <c r="E31" s="4"/>
      <c r="F31" s="3"/>
      <c r="G31" s="390"/>
      <c r="H31" s="391"/>
      <c r="I31" s="391"/>
      <c r="J31" s="138"/>
      <c r="K31" s="138"/>
      <c r="L31" s="388"/>
      <c r="M31" s="389"/>
      <c r="N31" s="132"/>
      <c r="O31" s="132"/>
      <c r="P31" s="134"/>
      <c r="Q31" s="135"/>
      <c r="R31" s="417"/>
      <c r="S31" s="418"/>
      <c r="T31" s="136"/>
      <c r="U31" s="139"/>
      <c r="V31" s="42"/>
    </row>
    <row r="32" spans="1:22" s="41" customFormat="1" ht="15.75" customHeight="1" x14ac:dyDescent="0.2">
      <c r="A32" s="130">
        <v>4</v>
      </c>
      <c r="B32" s="5"/>
      <c r="C32" s="4"/>
      <c r="D32" s="4"/>
      <c r="E32" s="4"/>
      <c r="F32" s="3"/>
      <c r="G32" s="390"/>
      <c r="H32" s="391"/>
      <c r="I32" s="391"/>
      <c r="J32" s="138"/>
      <c r="K32" s="138"/>
      <c r="L32" s="388"/>
      <c r="M32" s="389"/>
      <c r="N32" s="132"/>
      <c r="O32" s="132"/>
      <c r="P32" s="134"/>
      <c r="Q32" s="135"/>
      <c r="R32" s="417"/>
      <c r="S32" s="418"/>
      <c r="T32" s="136"/>
      <c r="U32" s="139"/>
      <c r="V32" s="42"/>
    </row>
    <row r="33" spans="1:22" s="41" customFormat="1" ht="15.75" customHeight="1" x14ac:dyDescent="0.2">
      <c r="A33" s="130">
        <v>5</v>
      </c>
      <c r="B33" s="5"/>
      <c r="C33" s="4"/>
      <c r="D33" s="4"/>
      <c r="E33" s="4"/>
      <c r="F33" s="3"/>
      <c r="G33" s="390"/>
      <c r="H33" s="391"/>
      <c r="I33" s="391"/>
      <c r="J33" s="138"/>
      <c r="K33" s="138"/>
      <c r="L33" s="388"/>
      <c r="M33" s="389"/>
      <c r="N33" s="132"/>
      <c r="O33" s="132"/>
      <c r="P33" s="134"/>
      <c r="Q33" s="135"/>
      <c r="R33" s="417"/>
      <c r="S33" s="418"/>
      <c r="T33" s="136"/>
      <c r="U33" s="139"/>
      <c r="V33" s="42"/>
    </row>
    <row r="34" spans="1:22" s="41" customFormat="1" ht="15.75" customHeight="1" x14ac:dyDescent="0.2">
      <c r="A34" s="130">
        <v>6</v>
      </c>
      <c r="B34" s="5"/>
      <c r="C34" s="4"/>
      <c r="D34" s="4"/>
      <c r="E34" s="4"/>
      <c r="F34" s="3"/>
      <c r="G34" s="390"/>
      <c r="H34" s="391"/>
      <c r="I34" s="391"/>
      <c r="J34" s="138"/>
      <c r="K34" s="138"/>
      <c r="L34" s="388"/>
      <c r="M34" s="389"/>
      <c r="N34" s="132"/>
      <c r="O34" s="132"/>
      <c r="P34" s="134"/>
      <c r="Q34" s="135"/>
      <c r="R34" s="417"/>
      <c r="S34" s="418"/>
      <c r="T34" s="136"/>
      <c r="U34" s="139"/>
      <c r="V34" s="42"/>
    </row>
    <row r="35" spans="1:22" s="41" customFormat="1" ht="15.75" customHeight="1" x14ac:dyDescent="0.2">
      <c r="A35" s="130">
        <v>7</v>
      </c>
      <c r="B35" s="5"/>
      <c r="C35" s="4"/>
      <c r="D35" s="4"/>
      <c r="E35" s="4"/>
      <c r="F35" s="3"/>
      <c r="G35" s="390"/>
      <c r="H35" s="391"/>
      <c r="I35" s="391"/>
      <c r="J35" s="138"/>
      <c r="K35" s="138"/>
      <c r="L35" s="388"/>
      <c r="M35" s="389"/>
      <c r="N35" s="132"/>
      <c r="O35" s="132"/>
      <c r="P35" s="134"/>
      <c r="Q35" s="135"/>
      <c r="R35" s="417"/>
      <c r="S35" s="418"/>
      <c r="T35" s="136"/>
      <c r="U35" s="139"/>
      <c r="V35" s="42"/>
    </row>
    <row r="36" spans="1:22" s="41" customFormat="1" ht="15.75" customHeight="1" x14ac:dyDescent="0.2">
      <c r="A36" s="130">
        <v>8</v>
      </c>
      <c r="B36" s="5"/>
      <c r="C36" s="4"/>
      <c r="D36" s="4"/>
      <c r="E36" s="4"/>
      <c r="F36" s="3"/>
      <c r="G36" s="390"/>
      <c r="H36" s="391"/>
      <c r="I36" s="391"/>
      <c r="J36" s="138"/>
      <c r="K36" s="138"/>
      <c r="L36" s="388"/>
      <c r="M36" s="389"/>
      <c r="N36" s="132"/>
      <c r="O36" s="132"/>
      <c r="P36" s="134"/>
      <c r="Q36" s="135"/>
      <c r="R36" s="422"/>
      <c r="S36" s="422"/>
      <c r="T36" s="136"/>
      <c r="U36" s="139"/>
      <c r="V36" s="42"/>
    </row>
    <row r="37" spans="1:22" s="41" customFormat="1" ht="15.75" customHeight="1" x14ac:dyDescent="0.2">
      <c r="A37" s="130">
        <v>9</v>
      </c>
      <c r="B37" s="5"/>
      <c r="C37" s="4"/>
      <c r="D37" s="4"/>
      <c r="E37" s="4"/>
      <c r="F37" s="3"/>
      <c r="G37" s="390"/>
      <c r="H37" s="391"/>
      <c r="I37" s="391"/>
      <c r="J37" s="138"/>
      <c r="K37" s="138"/>
      <c r="L37" s="388"/>
      <c r="M37" s="389"/>
      <c r="N37" s="132"/>
      <c r="O37" s="132"/>
      <c r="P37" s="134"/>
      <c r="Q37" s="135"/>
      <c r="R37" s="422"/>
      <c r="S37" s="422"/>
      <c r="T37" s="136"/>
      <c r="U37" s="140"/>
      <c r="V37" s="42"/>
    </row>
    <row r="38" spans="1:22" s="41" customFormat="1" ht="15.75" customHeight="1" x14ac:dyDescent="0.2">
      <c r="A38" s="141"/>
      <c r="B38" s="141"/>
      <c r="C38" s="141"/>
      <c r="D38" s="141"/>
      <c r="E38" s="141"/>
      <c r="F38" s="141"/>
      <c r="G38" s="141"/>
      <c r="H38" s="141"/>
      <c r="I38" s="141"/>
      <c r="J38" s="141"/>
      <c r="K38" s="141"/>
      <c r="L38" s="141"/>
      <c r="M38" s="141"/>
      <c r="N38" s="142"/>
      <c r="O38" s="142"/>
      <c r="P38" s="142"/>
      <c r="Q38" s="141"/>
      <c r="R38" s="421">
        <f>SUBTOTAL(9,R29:S37)</f>
        <v>0</v>
      </c>
      <c r="S38" s="421"/>
      <c r="T38" s="143" t="s">
        <v>26</v>
      </c>
      <c r="U38" s="144"/>
      <c r="V38" s="42"/>
    </row>
    <row r="39" spans="1:22" x14ac:dyDescent="0.2">
      <c r="A39" s="397"/>
      <c r="B39" s="397"/>
      <c r="C39" s="397"/>
      <c r="D39" s="397"/>
      <c r="E39" s="397"/>
      <c r="F39" s="397"/>
      <c r="G39" s="397"/>
      <c r="H39" s="397"/>
      <c r="I39" s="397"/>
      <c r="J39" s="397"/>
      <c r="K39" s="397"/>
      <c r="L39" s="397"/>
      <c r="M39" s="397"/>
      <c r="N39" s="397"/>
      <c r="O39" s="397"/>
      <c r="P39" s="397"/>
      <c r="Q39" s="397"/>
      <c r="R39" s="397"/>
      <c r="S39" s="397"/>
      <c r="T39" s="397"/>
      <c r="U39" s="73"/>
    </row>
    <row r="40" spans="1:22" ht="15.75" customHeight="1" x14ac:dyDescent="0.2">
      <c r="A40" s="145" t="s">
        <v>36</v>
      </c>
      <c r="B40" s="145"/>
      <c r="C40" s="145"/>
      <c r="D40" s="145"/>
      <c r="E40" s="145"/>
      <c r="F40" s="145"/>
      <c r="G40" s="145"/>
      <c r="H40" s="145"/>
      <c r="I40" s="145"/>
      <c r="J40" s="145"/>
      <c r="K40" s="145"/>
      <c r="L40" s="145"/>
      <c r="M40" s="123"/>
      <c r="N40" s="123"/>
      <c r="O40" s="123"/>
      <c r="P40" s="123"/>
      <c r="Q40" s="123"/>
      <c r="R40" s="121"/>
      <c r="S40" s="121"/>
      <c r="T40" s="121"/>
      <c r="U40" s="73"/>
    </row>
    <row r="41" spans="1:22" ht="15.75" customHeight="1" x14ac:dyDescent="0.2">
      <c r="A41" s="146" t="s">
        <v>35</v>
      </c>
      <c r="B41" s="121"/>
      <c r="C41" s="65"/>
      <c r="D41" s="66"/>
      <c r="E41" s="66"/>
      <c r="F41" s="121"/>
      <c r="G41" s="122"/>
      <c r="H41" s="122"/>
      <c r="I41" s="122"/>
      <c r="J41" s="122"/>
      <c r="K41" s="122"/>
      <c r="L41" s="66"/>
      <c r="M41" s="123"/>
      <c r="N41" s="123"/>
      <c r="O41" s="123"/>
      <c r="P41" s="123"/>
      <c r="Q41" s="123"/>
      <c r="R41" s="121"/>
      <c r="S41" s="121"/>
      <c r="T41" s="121"/>
      <c r="U41" s="73"/>
    </row>
    <row r="42" spans="1:22" ht="32.25" customHeight="1" x14ac:dyDescent="0.2">
      <c r="A42" s="124"/>
      <c r="B42" s="394" t="s">
        <v>62</v>
      </c>
      <c r="C42" s="395"/>
      <c r="D42" s="395"/>
      <c r="E42" s="395"/>
      <c r="F42" s="396"/>
      <c r="G42" s="394" t="s">
        <v>8</v>
      </c>
      <c r="H42" s="395"/>
      <c r="I42" s="395"/>
      <c r="J42" s="125"/>
      <c r="K42" s="126"/>
      <c r="L42" s="394" t="s">
        <v>9</v>
      </c>
      <c r="M42" s="395"/>
      <c r="N42" s="125"/>
      <c r="O42" s="126"/>
      <c r="P42" s="127" t="s">
        <v>44</v>
      </c>
      <c r="Q42" s="128" t="s">
        <v>25</v>
      </c>
      <c r="R42" s="14" t="s">
        <v>12</v>
      </c>
      <c r="S42" s="13"/>
      <c r="T42" s="124" t="s">
        <v>11</v>
      </c>
      <c r="U42" s="129" t="s">
        <v>15</v>
      </c>
    </row>
    <row r="43" spans="1:22" ht="15.75" customHeight="1" x14ac:dyDescent="0.2">
      <c r="A43" s="130">
        <v>1</v>
      </c>
      <c r="B43" s="5"/>
      <c r="C43" s="4"/>
      <c r="D43" s="4"/>
      <c r="E43" s="4"/>
      <c r="F43" s="3"/>
      <c r="G43" s="390"/>
      <c r="H43" s="391"/>
      <c r="I43" s="391"/>
      <c r="J43" s="131"/>
      <c r="K43" s="131"/>
      <c r="L43" s="388"/>
      <c r="M43" s="389"/>
      <c r="N43" s="132"/>
      <c r="O43" s="133"/>
      <c r="P43" s="134"/>
      <c r="Q43" s="135"/>
      <c r="R43" s="417"/>
      <c r="S43" s="418"/>
      <c r="T43" s="136"/>
      <c r="U43" s="137"/>
    </row>
    <row r="44" spans="1:22" ht="15.75" customHeight="1" x14ac:dyDescent="0.2">
      <c r="A44" s="130">
        <v>2</v>
      </c>
      <c r="B44" s="5"/>
      <c r="C44" s="4"/>
      <c r="D44" s="4"/>
      <c r="E44" s="4"/>
      <c r="F44" s="3"/>
      <c r="G44" s="390"/>
      <c r="H44" s="391"/>
      <c r="I44" s="391"/>
      <c r="J44" s="138"/>
      <c r="K44" s="138"/>
      <c r="L44" s="388"/>
      <c r="M44" s="389"/>
      <c r="N44" s="132"/>
      <c r="O44" s="132"/>
      <c r="P44" s="134"/>
      <c r="Q44" s="135"/>
      <c r="R44" s="417"/>
      <c r="S44" s="418"/>
      <c r="T44" s="136"/>
      <c r="U44" s="139"/>
    </row>
    <row r="45" spans="1:22" ht="15.75" customHeight="1" x14ac:dyDescent="0.2">
      <c r="A45" s="141"/>
      <c r="B45" s="141"/>
      <c r="C45" s="141"/>
      <c r="D45" s="141"/>
      <c r="E45" s="141"/>
      <c r="F45" s="141"/>
      <c r="G45" s="141"/>
      <c r="H45" s="141"/>
      <c r="I45" s="141"/>
      <c r="J45" s="141"/>
      <c r="K45" s="141"/>
      <c r="L45" s="141"/>
      <c r="M45" s="141"/>
      <c r="N45" s="141"/>
      <c r="O45" s="141"/>
      <c r="P45" s="141"/>
      <c r="Q45" s="141"/>
      <c r="R45" s="421">
        <f>SUBTOTAL(9,R43:S44)</f>
        <v>0</v>
      </c>
      <c r="S45" s="421"/>
      <c r="T45" s="143" t="s">
        <v>41</v>
      </c>
      <c r="U45" s="144"/>
    </row>
    <row r="46" spans="1:22" ht="45" customHeight="1" x14ac:dyDescent="0.2">
      <c r="A46" s="6" t="s">
        <v>46</v>
      </c>
      <c r="B46" s="6"/>
      <c r="C46" s="6"/>
      <c r="D46" s="6"/>
      <c r="E46" s="6"/>
      <c r="F46" s="6"/>
      <c r="G46" s="6"/>
      <c r="H46" s="6"/>
      <c r="I46" s="6"/>
      <c r="J46" s="6"/>
      <c r="K46" s="6"/>
      <c r="L46" s="6"/>
      <c r="M46" s="6"/>
      <c r="N46" s="6"/>
      <c r="O46" s="6"/>
      <c r="P46" s="6"/>
      <c r="Q46" s="6"/>
      <c r="R46" s="6"/>
      <c r="S46" s="6"/>
      <c r="T46" s="6"/>
      <c r="U46" s="6"/>
    </row>
    <row r="47" spans="1:22" ht="15.75" customHeight="1" x14ac:dyDescent="0.2">
      <c r="A47" s="6" t="str">
        <f>IF(U14="Ja","Die steuerliche Vertretung (StB/WP) bestätigt mit der Unterschrift auf den Belegverzeichnissen die Aktivierung im Anlagevermögen für die einzelnen abgerechneten Belege entsprechend der Angaben je Belegverzeichnis-Zeile.","")</f>
        <v>Die steuerliche Vertretung (StB/WP) bestätigt mit der Unterschrift auf den Belegverzeichnissen die Aktivierung im Anlagevermögen für die einzelnen abgerechneten Belege entsprechend der Angaben je Belegverzeichnis-Zeile.</v>
      </c>
      <c r="B47" s="6"/>
      <c r="C47" s="6"/>
      <c r="D47" s="6"/>
      <c r="E47" s="6"/>
      <c r="F47" s="6"/>
      <c r="G47" s="6"/>
      <c r="H47" s="6"/>
      <c r="I47" s="6"/>
      <c r="J47" s="6"/>
      <c r="K47" s="6"/>
      <c r="L47" s="6"/>
      <c r="M47" s="6"/>
      <c r="N47" s="6"/>
      <c r="O47" s="6"/>
      <c r="P47" s="6"/>
      <c r="Q47" s="6"/>
      <c r="R47" s="6"/>
      <c r="S47" s="6"/>
      <c r="T47" s="6"/>
      <c r="U47" s="6"/>
    </row>
    <row r="48" spans="1:22" ht="15.75" customHeight="1" x14ac:dyDescent="0.2">
      <c r="A48" s="141"/>
      <c r="B48" s="141"/>
      <c r="C48" s="141"/>
      <c r="D48" s="141"/>
      <c r="E48" s="141"/>
      <c r="F48" s="141"/>
      <c r="G48" s="141"/>
      <c r="H48" s="141"/>
      <c r="I48" s="141"/>
      <c r="J48" s="141"/>
      <c r="K48" s="141"/>
      <c r="L48" s="141"/>
      <c r="M48" s="141"/>
      <c r="N48" s="141"/>
      <c r="O48" s="141"/>
      <c r="P48" s="141"/>
      <c r="Q48" s="141"/>
      <c r="R48" s="141"/>
      <c r="S48" s="141"/>
      <c r="T48" s="141"/>
      <c r="U48" s="73"/>
    </row>
    <row r="49" spans="1:21" ht="15.75" customHeight="1" x14ac:dyDescent="0.2">
      <c r="A49" s="141"/>
      <c r="B49" s="141"/>
      <c r="C49" s="141"/>
      <c r="D49" s="141"/>
      <c r="E49" s="141"/>
      <c r="F49" s="141"/>
      <c r="G49" s="141"/>
      <c r="H49" s="141"/>
      <c r="I49" s="141"/>
      <c r="J49" s="141"/>
      <c r="K49" s="141"/>
      <c r="L49" s="141"/>
      <c r="M49" s="141"/>
      <c r="N49" s="141"/>
      <c r="O49" s="141"/>
      <c r="P49" s="141"/>
      <c r="Q49" s="141"/>
      <c r="R49" s="141"/>
      <c r="S49" s="141"/>
      <c r="T49" s="141"/>
      <c r="U49" s="73"/>
    </row>
    <row r="50" spans="1:21" ht="15.75" customHeight="1" x14ac:dyDescent="0.2">
      <c r="A50" s="141"/>
      <c r="B50" s="141"/>
      <c r="C50" s="141"/>
      <c r="D50" s="141"/>
      <c r="E50" s="141"/>
      <c r="F50" s="141"/>
      <c r="G50" s="141"/>
      <c r="H50" s="141"/>
      <c r="I50" s="141"/>
      <c r="J50" s="141"/>
      <c r="K50" s="141"/>
      <c r="L50" s="141"/>
      <c r="M50" s="141"/>
      <c r="N50" s="141"/>
      <c r="O50" s="141"/>
      <c r="P50" s="141"/>
      <c r="Q50" s="141"/>
      <c r="R50" s="141"/>
      <c r="S50" s="141"/>
      <c r="T50" s="141"/>
      <c r="U50" s="73"/>
    </row>
    <row r="51" spans="1:21" ht="15.75" customHeight="1" x14ac:dyDescent="0.2">
      <c r="A51" s="141"/>
      <c r="B51" s="141"/>
      <c r="C51" s="141"/>
      <c r="D51" s="141"/>
      <c r="E51" s="141"/>
      <c r="F51" s="141"/>
      <c r="G51" s="141"/>
      <c r="H51" s="141"/>
      <c r="I51" s="141"/>
      <c r="J51" s="141"/>
      <c r="K51" s="141"/>
      <c r="L51" s="141"/>
      <c r="M51" s="141"/>
      <c r="N51" s="141"/>
      <c r="O51" s="141"/>
      <c r="P51" s="141"/>
      <c r="Q51" s="141"/>
      <c r="R51" s="141"/>
      <c r="S51" s="141"/>
      <c r="T51" s="141"/>
      <c r="U51" s="73"/>
    </row>
    <row r="52" spans="1:21" ht="15.75" customHeight="1" x14ac:dyDescent="0.2">
      <c r="A52" s="141"/>
      <c r="B52" s="141"/>
      <c r="C52" s="141"/>
      <c r="D52" s="141"/>
      <c r="E52" s="141"/>
      <c r="F52" s="141"/>
      <c r="G52" s="141"/>
      <c r="H52" s="141"/>
      <c r="I52" s="141"/>
      <c r="J52" s="141"/>
      <c r="K52" s="141"/>
      <c r="L52" s="141"/>
      <c r="M52" s="141"/>
      <c r="N52" s="141"/>
      <c r="O52" s="141"/>
      <c r="P52" s="141"/>
      <c r="Q52" s="141"/>
      <c r="R52" s="141"/>
      <c r="S52" s="141"/>
      <c r="T52" s="141"/>
      <c r="U52" s="73"/>
    </row>
    <row r="53" spans="1:21" ht="15.75" customHeight="1" x14ac:dyDescent="0.2">
      <c r="A53" s="141"/>
      <c r="B53" s="141"/>
      <c r="C53" s="141"/>
      <c r="D53" s="141"/>
      <c r="E53" s="141"/>
      <c r="F53" s="141"/>
      <c r="G53" s="141"/>
      <c r="H53" s="141"/>
      <c r="I53" s="141"/>
      <c r="J53" s="141"/>
      <c r="K53" s="141"/>
      <c r="L53" s="141"/>
      <c r="M53" s="141"/>
      <c r="N53" s="141"/>
      <c r="O53" s="141"/>
      <c r="P53" s="141"/>
      <c r="Q53" s="141"/>
      <c r="R53" s="141"/>
      <c r="S53" s="141"/>
      <c r="T53" s="141"/>
      <c r="U53" s="73"/>
    </row>
    <row r="54" spans="1:21" s="41" customFormat="1" ht="15.75" customHeight="1" x14ac:dyDescent="0.2">
      <c r="A54" s="147"/>
      <c r="B54" s="147"/>
      <c r="C54" s="148"/>
      <c r="D54" s="149"/>
      <c r="E54" s="150"/>
      <c r="F54" s="151"/>
      <c r="G54" s="85"/>
      <c r="H54" s="141"/>
      <c r="I54" s="141"/>
      <c r="J54" s="67"/>
      <c r="K54" s="67"/>
      <c r="L54" s="85"/>
      <c r="M54" s="85"/>
      <c r="N54" s="152"/>
      <c r="O54" s="152"/>
      <c r="P54" s="67"/>
      <c r="Q54" s="85"/>
      <c r="R54" s="121"/>
      <c r="S54" s="121"/>
      <c r="T54" s="121"/>
      <c r="U54" s="67"/>
    </row>
    <row r="55" spans="1:21" s="41" customFormat="1" ht="15" x14ac:dyDescent="0.2">
      <c r="A55" s="69" t="s">
        <v>63</v>
      </c>
      <c r="B55" s="153"/>
      <c r="C55" s="65"/>
      <c r="D55" s="66"/>
      <c r="E55" s="150"/>
      <c r="F55" s="151"/>
      <c r="G55" s="85"/>
      <c r="H55" s="141"/>
      <c r="I55" s="141"/>
      <c r="J55" s="154"/>
      <c r="K55" s="154"/>
      <c r="L55" s="85"/>
      <c r="M55" s="85"/>
      <c r="N55" s="423" t="s">
        <v>21</v>
      </c>
      <c r="O55" s="423"/>
      <c r="P55" s="154"/>
      <c r="Q55" s="85"/>
      <c r="R55" s="85"/>
      <c r="S55" s="420" t="str">
        <f>IF(AND(U14="Ja",E13="Endabrechnung"),"Aktivierungsbestätigung StB/WP","")</f>
        <v/>
      </c>
      <c r="T55" s="420"/>
      <c r="U55" s="420"/>
    </row>
    <row r="56" spans="1:21" s="41" customFormat="1" ht="15" x14ac:dyDescent="0.2">
      <c r="A56" s="419" t="s">
        <v>23</v>
      </c>
      <c r="B56" s="419"/>
      <c r="C56" s="419"/>
      <c r="D56" s="419"/>
      <c r="E56" s="85"/>
      <c r="F56" s="85"/>
      <c r="G56" s="85"/>
      <c r="H56" s="141"/>
      <c r="I56" s="141"/>
      <c r="J56" s="85"/>
      <c r="K56" s="85"/>
      <c r="L56" s="85"/>
      <c r="M56" s="85"/>
      <c r="N56" s="419" t="s">
        <v>24</v>
      </c>
      <c r="O56" s="419"/>
      <c r="P56" s="155"/>
      <c r="Q56" s="85"/>
      <c r="R56" s="85"/>
      <c r="S56" s="419" t="str">
        <f>IF(AND(U14="Ja",E13="Endabrechnung"),"(Datum, Stempel, Unterschrift)","")</f>
        <v/>
      </c>
      <c r="T56" s="419"/>
      <c r="U56" s="419"/>
    </row>
  </sheetData>
  <sheetProtection password="CF27" sheet="1" formatRows="0" selectLockedCells="1" autoFilter="0"/>
  <autoFilter ref="Q28:T32">
    <filterColumn colId="1" showButton="0"/>
  </autoFilter>
  <mergeCells count="102">
    <mergeCell ref="A56:D56"/>
    <mergeCell ref="A46:U46"/>
    <mergeCell ref="A26:U26"/>
    <mergeCell ref="L12:T13"/>
    <mergeCell ref="B33:F33"/>
    <mergeCell ref="G33:I33"/>
    <mergeCell ref="L33:M33"/>
    <mergeCell ref="R33:S33"/>
    <mergeCell ref="Q17:U18"/>
    <mergeCell ref="R34:S34"/>
    <mergeCell ref="R35:S35"/>
    <mergeCell ref="B34:F34"/>
    <mergeCell ref="G34:I34"/>
    <mergeCell ref="L34:M34"/>
    <mergeCell ref="B35:F35"/>
    <mergeCell ref="G35:I35"/>
    <mergeCell ref="B44:F44"/>
    <mergeCell ref="G44:I44"/>
    <mergeCell ref="L44:M44"/>
    <mergeCell ref="R44:S44"/>
    <mergeCell ref="R45:S45"/>
    <mergeCell ref="B42:F42"/>
    <mergeCell ref="G42:I42"/>
    <mergeCell ref="L42:M42"/>
    <mergeCell ref="R42:S42"/>
    <mergeCell ref="B43:F43"/>
    <mergeCell ref="G43:I43"/>
    <mergeCell ref="L43:M43"/>
    <mergeCell ref="R43:S43"/>
    <mergeCell ref="S56:U56"/>
    <mergeCell ref="S55:U55"/>
    <mergeCell ref="L21:M21"/>
    <mergeCell ref="R38:S38"/>
    <mergeCell ref="G31:I31"/>
    <mergeCell ref="R29:S29"/>
    <mergeCell ref="R30:S30"/>
    <mergeCell ref="R31:S31"/>
    <mergeCell ref="L31:M31"/>
    <mergeCell ref="G29:I29"/>
    <mergeCell ref="G30:I30"/>
    <mergeCell ref="R37:S37"/>
    <mergeCell ref="R32:S32"/>
    <mergeCell ref="R36:S36"/>
    <mergeCell ref="N55:O55"/>
    <mergeCell ref="N56:O56"/>
    <mergeCell ref="G37:I37"/>
    <mergeCell ref="L37:M37"/>
    <mergeCell ref="L28:M28"/>
    <mergeCell ref="A1:U1"/>
    <mergeCell ref="A6:D6"/>
    <mergeCell ref="A2:U4"/>
    <mergeCell ref="A14:D14"/>
    <mergeCell ref="L18:M18"/>
    <mergeCell ref="A7:D7"/>
    <mergeCell ref="E6:R6"/>
    <mergeCell ref="E7:R7"/>
    <mergeCell ref="A10:D10"/>
    <mergeCell ref="A12:D12"/>
    <mergeCell ref="A13:D13"/>
    <mergeCell ref="E8:M8"/>
    <mergeCell ref="F18:I18"/>
    <mergeCell ref="L17:M17"/>
    <mergeCell ref="L35:M35"/>
    <mergeCell ref="F19:I19"/>
    <mergeCell ref="F20:I20"/>
    <mergeCell ref="F21:I21"/>
    <mergeCell ref="F22:I22"/>
    <mergeCell ref="F23:I23"/>
    <mergeCell ref="B29:F29"/>
    <mergeCell ref="B30:F30"/>
    <mergeCell ref="L19:M19"/>
    <mergeCell ref="J23:K23"/>
    <mergeCell ref="J21:K21"/>
    <mergeCell ref="L20:M20"/>
    <mergeCell ref="L22:M22"/>
    <mergeCell ref="L23:M23"/>
    <mergeCell ref="B21:E22"/>
    <mergeCell ref="B18:E19"/>
    <mergeCell ref="R28:S28"/>
    <mergeCell ref="J17:K17"/>
    <mergeCell ref="J18:K18"/>
    <mergeCell ref="J19:K19"/>
    <mergeCell ref="J20:K20"/>
    <mergeCell ref="J22:K22"/>
    <mergeCell ref="A47:U47"/>
    <mergeCell ref="B37:F37"/>
    <mergeCell ref="E13:F13"/>
    <mergeCell ref="A15:D15"/>
    <mergeCell ref="B31:F31"/>
    <mergeCell ref="L29:M29"/>
    <mergeCell ref="L30:M30"/>
    <mergeCell ref="B32:F32"/>
    <mergeCell ref="G32:I32"/>
    <mergeCell ref="L32:M32"/>
    <mergeCell ref="L36:M36"/>
    <mergeCell ref="L24:M24"/>
    <mergeCell ref="B36:F36"/>
    <mergeCell ref="B28:F28"/>
    <mergeCell ref="J24:K24"/>
    <mergeCell ref="A39:T39"/>
    <mergeCell ref="G28:I28"/>
    <mergeCell ref="G36:I36"/>
  </mergeCells>
  <conditionalFormatting sqref="U6 U10 E10 E6:E8 G12 E12:E14 U13:U14">
    <cfRule type="cellIs" dxfId="343" priority="4" operator="equal">
      <formula>""</formula>
    </cfRule>
  </conditionalFormatting>
  <conditionalFormatting sqref="G12">
    <cfRule type="cellIs" dxfId="342" priority="37" operator="lessThan">
      <formula>$E$12</formula>
    </cfRule>
    <cfRule type="expression" dxfId="341" priority="39">
      <formula>$E$12=""</formula>
    </cfRule>
  </conditionalFormatting>
  <conditionalFormatting sqref="G29:G37 H36:I37">
    <cfRule type="expression" dxfId="340" priority="36">
      <formula>AND(OR(B29&lt;&gt;"",Q29&lt;&gt;"",L29&lt;&gt;"",R29&lt;&gt;"",T29&lt;&gt;""),G29="")</formula>
    </cfRule>
  </conditionalFormatting>
  <conditionalFormatting sqref="M36:M37 L29:L37">
    <cfRule type="expression" dxfId="339" priority="35">
      <formula>AND(OR(B29&lt;&gt;"",G29&lt;&gt;"",Q29&lt;&gt;"",R29&lt;&gt;"",T29&lt;&gt;""),L29="")</formula>
    </cfRule>
  </conditionalFormatting>
  <conditionalFormatting sqref="Q29:Q37">
    <cfRule type="expression" dxfId="338" priority="34">
      <formula>AND(OR(B29&lt;&gt;"",G29&lt;&gt;"",L29&lt;&gt;"",R29&lt;&gt;"",T29&lt;&gt;""),Q29="")</formula>
    </cfRule>
  </conditionalFormatting>
  <conditionalFormatting sqref="T29:T37">
    <cfRule type="expression" dxfId="337" priority="32">
      <formula>AND(OR(B29&lt;&gt;"",G29&lt;&gt;"",L29&lt;&gt;"",R29&lt;&gt;"",Q29&lt;&gt;""),T29="")</formula>
    </cfRule>
  </conditionalFormatting>
  <conditionalFormatting sqref="B29:B37 C36:E37">
    <cfRule type="expression" dxfId="336" priority="28">
      <formula>AND(OR(Q29&lt;&gt;"",G29&lt;&gt;"",L29&lt;&gt;"",R29&lt;&gt;"",T29&lt;&gt;""),B29="")</formula>
    </cfRule>
  </conditionalFormatting>
  <conditionalFormatting sqref="E12">
    <cfRule type="cellIs" dxfId="335" priority="62" operator="lessThan">
      <formula>$E$11</formula>
    </cfRule>
  </conditionalFormatting>
  <conditionalFormatting sqref="E14">
    <cfRule type="expression" dxfId="334" priority="25" stopIfTrue="1">
      <formula>$E$15="Ja"</formula>
    </cfRule>
    <cfRule type="expression" dxfId="333" priority="71">
      <formula>AND($E$13&lt;&gt;"",$E$14&lt;&gt;"",OR($E$14&lt;$E$12,$E$14&gt;$G$13,AND(ISNUMBER(SEARCH("Zwi*",$E$13)),EOMONTH($E$14,0)&gt;EOMONTH($G$12,0)),AND(ISNUMBER(SEARCH("end*",$E$13)),EOMONTH($E$14,0)&lt;=EOMONTH($G$12,0))))</formula>
    </cfRule>
  </conditionalFormatting>
  <conditionalFormatting sqref="G43:G44">
    <cfRule type="expression" dxfId="332" priority="21">
      <formula>AND(OR(B43&lt;&gt;"",Q43&lt;&gt;"",L43&lt;&gt;"",R43&lt;&gt;"",T43&lt;&gt;""),G43="")</formula>
    </cfRule>
  </conditionalFormatting>
  <conditionalFormatting sqref="L43:L44">
    <cfRule type="expression" dxfId="331" priority="20">
      <formula>AND(OR(B43&lt;&gt;"",G43&lt;&gt;"",Q43&lt;&gt;"",R43&lt;&gt;"",T43&lt;&gt;""),L43="")</formula>
    </cfRule>
  </conditionalFormatting>
  <conditionalFormatting sqref="Q43:Q44">
    <cfRule type="expression" dxfId="330" priority="19">
      <formula>AND(OR(B43&lt;&gt;"",G43&lt;&gt;"",L43&lt;&gt;"",R43&lt;&gt;"",T43&lt;&gt;""),Q43="")</formula>
    </cfRule>
  </conditionalFormatting>
  <conditionalFormatting sqref="R43:R44 R29:S37">
    <cfRule type="expression" dxfId="329" priority="18">
      <formula>AND(OR(B29&lt;&gt;"",G29&lt;&gt;"",L29&lt;&gt;"",Q29&lt;&gt;"",T29&lt;&gt;""),R29="")</formula>
    </cfRule>
  </conditionalFormatting>
  <conditionalFormatting sqref="T43:T45">
    <cfRule type="expression" dxfId="328" priority="17">
      <formula>AND(OR(B43&lt;&gt;"",G43&lt;&gt;"",L43&lt;&gt;"",R43&lt;&gt;"",Q43&lt;&gt;""),T43="")</formula>
    </cfRule>
  </conditionalFormatting>
  <conditionalFormatting sqref="B43:B44">
    <cfRule type="expression" dxfId="327" priority="16">
      <formula>AND(OR(Q43&lt;&gt;"",G43&lt;&gt;"",L43&lt;&gt;"",R43&lt;&gt;"",T43&lt;&gt;""),B43="")</formula>
    </cfRule>
  </conditionalFormatting>
  <conditionalFormatting sqref="S54:U54">
    <cfRule type="expression" dxfId="326" priority="80">
      <formula>AND($U$14="Ja",$E$13="Endabrechnung")</formula>
    </cfRule>
  </conditionalFormatting>
  <conditionalFormatting sqref="A26:U26">
    <cfRule type="containsText" dxfId="325" priority="13" operator="containsText" text="fehlt">
      <formula>NOT(ISERROR(SEARCH("fehlt",A26)))</formula>
    </cfRule>
  </conditionalFormatting>
  <conditionalFormatting sqref="E15">
    <cfRule type="expression" dxfId="324" priority="22">
      <formula>AND($F$15&lt;&gt;"",$E$15="")</formula>
    </cfRule>
    <cfRule type="expression" dxfId="323" priority="24">
      <formula>AND($E$15&lt;&gt;"",$A$15="")</formula>
    </cfRule>
  </conditionalFormatting>
  <conditionalFormatting sqref="F36:F37">
    <cfRule type="expression" dxfId="322" priority="85">
      <formula>AND(OR(U36&lt;&gt;"",K36&lt;&gt;"",Q36&lt;&gt;"",V36&lt;&gt;"",X36&lt;&gt;""),F36="")</formula>
    </cfRule>
  </conditionalFormatting>
  <conditionalFormatting sqref="U19">
    <cfRule type="cellIs" dxfId="321" priority="12" operator="equal">
      <formula>""</formula>
    </cfRule>
  </conditionalFormatting>
  <conditionalFormatting sqref="U20">
    <cfRule type="expression" dxfId="320" priority="9">
      <formula>AND($T$20&lt;&gt;"",$U$20="")</formula>
    </cfRule>
  </conditionalFormatting>
  <conditionalFormatting sqref="U14 U20">
    <cfRule type="expression" dxfId="319" priority="23">
      <formula>AND(T14="",U14&lt;&gt;"")</formula>
    </cfRule>
  </conditionalFormatting>
  <conditionalFormatting sqref="A24:E24">
    <cfRule type="expression" dxfId="318" priority="7">
      <formula>$A$24&lt;&gt;""</formula>
    </cfRule>
  </conditionalFormatting>
  <conditionalFormatting sqref="P29:P37">
    <cfRule type="expression" dxfId="317" priority="6">
      <formula>AND($P29="",OR($T29="Genehmigt",$T29="Ausbezahlt"))</formula>
    </cfRule>
  </conditionalFormatting>
  <conditionalFormatting sqref="P43:P44">
    <cfRule type="expression" dxfId="316" priority="5">
      <formula>AND($P43="",OR($T43="Genehmigt",$T43="Ausbezahlt"))</formula>
    </cfRule>
  </conditionalFormatting>
  <conditionalFormatting sqref="E13:F13">
    <cfRule type="expression" dxfId="315" priority="8">
      <formula>OR(AND(ISNUMBER(SEARCH("Zwi*",$E$13)),EOMONTH($E$14,0)&gt;EOMONTH($G$12,0)),AND(ISNUMBER(SEARCH("end*",$E$13)),EOMONTH($E$14,0)&lt;=EOMONTH($G$12,0)))</formula>
    </cfRule>
  </conditionalFormatting>
  <conditionalFormatting sqref="B18 B21">
    <cfRule type="cellIs" dxfId="314" priority="3" operator="notEqual">
      <formula>""</formula>
    </cfRule>
  </conditionalFormatting>
  <conditionalFormatting sqref="F18:F23">
    <cfRule type="containsText" dxfId="313" priority="2" operator="containsText" text="passend">
      <formula>NOT(ISERROR(SEARCH("passend",F18)))</formula>
    </cfRule>
    <cfRule type="containsText" dxfId="312" priority="1" operator="containsText" text="Nachweis">
      <formula>NOT(ISERROR(SEARCH("Nachweis",F18)))</formula>
    </cfRule>
  </conditionalFormatting>
  <dataValidations count="10">
    <dataValidation type="date" allowBlank="1" showInputMessage="1" showErrorMessage="1" errorTitle="Fehler bei Datumseingabe!" error="Datumseingabe falsch oder außerhalb des zulässigen Wertebereichs!" promptTitle="Hinweis Datumseingabe:" prompt="Geben Sie ein gültiges Datum nach dem Projektbeginn und bis max. 31.03.2023 ein!" sqref="G12">
      <formula1>E12</formula1>
      <formula2>G11</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Beginn des Durchführungszeitraumes und bis max. 30.06.2023 ein!" sqref="E14">
      <formula1>E12</formula1>
      <formula2>45107</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8 und 31.12.2022 ein!" sqref="E12">
      <formula1>E11</formula1>
      <formula2>44926</formula2>
    </dataValidation>
    <dataValidation type="list" allowBlank="1" showInputMessage="1" showErrorMessage="1" errorTitle="Fehlerhafte Eingabe!" error="Nur Einträge aus der Liste zulässig!" promptTitle="Hinweis zur Eingabe:" prompt="Bitte wählen Sie aus der Liste aus!" sqref="U13:U14 U19">
      <formula1>"Ja,Nein"</formula1>
    </dataValidation>
    <dataValidation type="list" allowBlank="1" showInputMessage="1" showErrorMessage="1" errorTitle="Fehlerhafte Eingabe!" error="Nur &quot;Ja&quot; oder &quot;Nein&quot; zulässig!" promptTitle="Hinweis zur Eingabe:" prompt="Bitte wählen Sie aus der Liste aus!" sqref="Q29:Q37 Q43:Q44 E10">
      <formula1>"Ja,Nein"</formula1>
    </dataValidation>
    <dataValidation type="list" allowBlank="1" showInputMessage="1" showErrorMessage="1" errorTitle="Fehlerhafte Eingabe!" error="Nur Einträge aus der Liste zulässig!" promptTitle="Hinweis zur Eingabe:" prompt="Bitte wählen Sie aus der Liste aus!" sqref="T43:T44 T29:T37">
      <formula1>"Geplant,Beantragt,Genehmigt,Ausbezahlt"</formula1>
    </dataValidation>
    <dataValidation type="list" allowBlank="1" showInputMessage="1" showErrorMessage="1" errorTitle="Fehlerhafte Eingabe!" error="Nur Einträge aus der Liste zulässig!" promptTitle="Hinweis zur Eingabe:" prompt="Bitte wählen Sie aus der Liste aus!" sqref="E13:F13">
      <formula1>"Zwischenabrechnung,Endabrechnung"</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4 und 31.12.2022 ein!" sqref="P29:P37 P43:P44">
      <formula1>41640</formula1>
      <formula2>$G$11</formula2>
    </dataValidation>
    <dataValidation type="list" allowBlank="1" showInputMessage="1" showErrorMessage="1" errorTitle="Fehlerhafte Eingabe!" error="Nur Einträge aus der Liste zulässig!" promptTitle="Hinweis zur Eingabe:" prompt="Bitte wählen Sie aus der Liste aus!" sqref="U20">
      <formula1>"Keiner,15%,25%,"</formula1>
    </dataValidation>
    <dataValidation type="textLength" operator="greaterThanOrEqual" allowBlank="1" showInputMessage="1" showErrorMessage="1" promptTitle="Hinweis zur Eingabe:" prompt="Geben Sie mindestens 5 Ziffern ein!" sqref="U6">
      <formula1>5</formula1>
    </dataValidation>
  </dataValidations>
  <pageMargins left="0.59055118110236204" right="0.31496062992126" top="0.196850393700787" bottom="0.196850393700787" header="0.196850393700787" footer="0.196850393700787"/>
  <pageSetup paperSize="9" scale="59" orientation="landscape" r:id="rId1"/>
  <ignoredErrors>
    <ignoredError sqref="N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Line="0" autoPict="0">
                <anchor moveWithCells="1">
                  <from>
                    <xdr:col>20</xdr:col>
                    <xdr:colOff>495300</xdr:colOff>
                    <xdr:row>31</xdr:row>
                    <xdr:rowOff>152400</xdr:rowOff>
                  </from>
                  <to>
                    <xdr:col>20</xdr:col>
                    <xdr:colOff>895350</xdr:colOff>
                    <xdr:row>33</xdr:row>
                    <xdr:rowOff>47625</xdr:rowOff>
                  </to>
                </anchor>
              </controlPr>
            </control>
          </mc:Choice>
        </mc:AlternateContent>
        <mc:AlternateContent xmlns:mc="http://schemas.openxmlformats.org/markup-compatibility/2006">
          <mc:Choice Requires="x14">
            <control shapeId="77830" r:id="rId5" name="Check Box 6">
              <controlPr defaultSize="0" autoLine="0" autoPict="0">
                <anchor moveWithCells="1">
                  <from>
                    <xdr:col>20</xdr:col>
                    <xdr:colOff>495300</xdr:colOff>
                    <xdr:row>42</xdr:row>
                    <xdr:rowOff>38100</xdr:rowOff>
                  </from>
                  <to>
                    <xdr:col>20</xdr:col>
                    <xdr:colOff>895350</xdr:colOff>
                    <xdr:row>43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568"/>
  <sheetViews>
    <sheetView showGridLines="0"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0" customWidth="1"/>
    <col min="2" max="2" width="12.140625" style="31" customWidth="1"/>
    <col min="3" max="3" width="28.5703125" style="32" customWidth="1"/>
    <col min="4" max="4" width="30" style="33" customWidth="1"/>
    <col min="5" max="5" width="14.28515625" style="31" customWidth="1"/>
    <col min="6" max="6" width="15" style="34" customWidth="1"/>
    <col min="7" max="7" width="12.140625" style="35" customWidth="1"/>
    <col min="8" max="8" width="12.85546875" style="35" customWidth="1"/>
    <col min="9" max="9" width="15.7109375" style="30" customWidth="1"/>
    <col min="10" max="10" width="15.7109375" style="43" customWidth="1"/>
    <col min="11" max="11" width="12.140625" style="36" customWidth="1"/>
    <col min="12" max="13" width="15.7109375" style="36" customWidth="1"/>
    <col min="14" max="14" width="11.42578125" style="31" customWidth="1"/>
    <col min="15" max="15" width="11.42578125" style="43" hidden="1" customWidth="1"/>
    <col min="16" max="17" width="12.85546875" style="43" customWidth="1"/>
    <col min="18" max="18" width="11.42578125" style="43" customWidth="1"/>
    <col min="19" max="19" width="15.7109375" style="37" customWidth="1"/>
    <col min="20" max="20" width="12.140625" style="38" customWidth="1"/>
    <col min="21" max="21" width="15.7109375" style="39" customWidth="1"/>
    <col min="22" max="22" width="15.7109375" style="39" hidden="1" customWidth="1"/>
    <col min="23" max="23" width="7.140625" style="47" customWidth="1"/>
    <col min="24" max="24" width="16.42578125" style="281" customWidth="1"/>
    <col min="25" max="25" width="15.85546875" style="246" hidden="1" customWidth="1" outlineLevel="1"/>
    <col min="26" max="26" width="15.85546875" style="239" hidden="1" customWidth="1" outlineLevel="1"/>
    <col min="27" max="27" width="15.7109375" style="240" hidden="1" customWidth="1" outlineLevel="1"/>
    <col min="28" max="28" width="42.85546875" style="240" hidden="1" customWidth="1" outlineLevel="1"/>
    <col min="29" max="29" width="10.140625" style="240" hidden="1" customWidth="1" outlineLevel="1"/>
    <col min="30" max="31" width="8.7109375" style="242" hidden="1" customWidth="1" outlineLevel="1"/>
    <col min="32" max="32" width="7" style="242" hidden="1" customWidth="1" outlineLevel="1"/>
    <col min="33" max="33" width="11.42578125" style="242" collapsed="1"/>
    <col min="34" max="16384" width="11.42578125" style="40"/>
  </cols>
  <sheetData>
    <row r="1" spans="1:33" ht="9" customHeight="1" x14ac:dyDescent="0.2">
      <c r="A1" s="466"/>
      <c r="B1" s="466"/>
      <c r="C1" s="466"/>
      <c r="D1" s="466"/>
      <c r="E1" s="466"/>
      <c r="F1" s="466"/>
      <c r="G1" s="466"/>
      <c r="H1" s="466"/>
      <c r="I1" s="466"/>
      <c r="J1" s="466"/>
      <c r="K1" s="466"/>
      <c r="L1" s="466"/>
      <c r="M1" s="466"/>
      <c r="N1" s="466"/>
      <c r="O1" s="466"/>
      <c r="P1" s="466"/>
      <c r="Q1" s="466"/>
      <c r="R1" s="466"/>
      <c r="S1" s="466"/>
      <c r="T1" s="466"/>
      <c r="U1" s="466"/>
      <c r="V1" s="466"/>
      <c r="W1" s="466"/>
      <c r="X1" s="466"/>
      <c r="Y1" s="239"/>
      <c r="AC1" s="241"/>
    </row>
    <row r="2" spans="1:33" ht="15" customHeight="1" x14ac:dyDescent="0.2">
      <c r="A2" s="467" t="s">
        <v>27</v>
      </c>
      <c r="B2" s="467"/>
      <c r="C2" s="467"/>
      <c r="D2" s="467"/>
      <c r="E2" s="467"/>
      <c r="F2" s="467"/>
      <c r="G2" s="467"/>
      <c r="H2" s="467"/>
      <c r="I2" s="467"/>
      <c r="J2" s="467"/>
      <c r="K2" s="467"/>
      <c r="L2" s="467"/>
      <c r="M2" s="467"/>
      <c r="N2" s="467"/>
      <c r="O2" s="467"/>
      <c r="P2" s="467"/>
      <c r="Q2" s="467"/>
      <c r="R2" s="467"/>
      <c r="S2" s="467"/>
      <c r="T2" s="467"/>
      <c r="U2" s="467"/>
      <c r="V2" s="467"/>
      <c r="W2" s="467"/>
      <c r="X2" s="467"/>
      <c r="Y2" s="239"/>
    </row>
    <row r="3" spans="1:33" ht="15" customHeight="1" x14ac:dyDescent="0.2">
      <c r="A3" s="467"/>
      <c r="B3" s="467"/>
      <c r="C3" s="467"/>
      <c r="D3" s="467"/>
      <c r="E3" s="467"/>
      <c r="F3" s="467"/>
      <c r="G3" s="467"/>
      <c r="H3" s="467"/>
      <c r="I3" s="467"/>
      <c r="J3" s="467"/>
      <c r="K3" s="467"/>
      <c r="L3" s="467"/>
      <c r="M3" s="467"/>
      <c r="N3" s="467"/>
      <c r="O3" s="467"/>
      <c r="P3" s="467"/>
      <c r="Q3" s="467"/>
      <c r="R3" s="467"/>
      <c r="S3" s="467"/>
      <c r="T3" s="467"/>
      <c r="U3" s="467"/>
      <c r="V3" s="467"/>
      <c r="W3" s="467"/>
      <c r="X3" s="467"/>
      <c r="Y3" s="239"/>
    </row>
    <row r="4" spans="1:33" ht="15" customHeight="1" thickBot="1" x14ac:dyDescent="0.25">
      <c r="A4" s="468"/>
      <c r="B4" s="468"/>
      <c r="C4" s="468"/>
      <c r="D4" s="468"/>
      <c r="E4" s="468"/>
      <c r="F4" s="468"/>
      <c r="G4" s="468"/>
      <c r="H4" s="468"/>
      <c r="I4" s="468"/>
      <c r="J4" s="468"/>
      <c r="K4" s="468"/>
      <c r="L4" s="468"/>
      <c r="M4" s="468"/>
      <c r="N4" s="468"/>
      <c r="O4" s="468"/>
      <c r="P4" s="468"/>
      <c r="Q4" s="468"/>
      <c r="R4" s="468"/>
      <c r="S4" s="468"/>
      <c r="T4" s="468"/>
      <c r="U4" s="468"/>
      <c r="V4" s="468"/>
      <c r="W4" s="468"/>
      <c r="X4" s="468"/>
      <c r="Y4" s="239"/>
    </row>
    <row r="5" spans="1:33" s="24" customFormat="1" ht="4.5" customHeight="1" x14ac:dyDescent="0.25">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33" ht="14.25" x14ac:dyDescent="0.2">
      <c r="A6" s="156" t="s">
        <v>45</v>
      </c>
      <c r="B6" s="157"/>
      <c r="C6" s="469" t="str">
        <f>IF('Allgemeine Daten'!E6="","Eingabe fehlt!",'Allgemeine Daten'!E6)</f>
        <v>Eingabe fehlt!</v>
      </c>
      <c r="D6" s="469"/>
      <c r="E6" s="469"/>
      <c r="F6" s="469"/>
      <c r="G6" s="469"/>
      <c r="H6" s="469"/>
      <c r="I6" s="469"/>
      <c r="J6" s="469"/>
      <c r="K6" s="469"/>
      <c r="L6" s="469"/>
      <c r="M6" s="469"/>
      <c r="N6" s="469"/>
      <c r="O6" s="158"/>
      <c r="P6" s="158"/>
      <c r="Q6" s="158"/>
      <c r="R6" s="158"/>
      <c r="S6" s="159"/>
      <c r="T6" s="160"/>
      <c r="U6" s="161"/>
      <c r="V6" s="162"/>
      <c r="W6" s="163" t="s">
        <v>0</v>
      </c>
      <c r="X6" s="164" t="str">
        <f>IF('Allgemeine Daten'!U6="","Eingabe fehlt!",'Allgemeine Daten'!U6)</f>
        <v>Eingabe fehlt!</v>
      </c>
    </row>
    <row r="7" spans="1:33" ht="15.75" customHeight="1" x14ac:dyDescent="0.2">
      <c r="A7" s="156" t="s">
        <v>47</v>
      </c>
      <c r="B7" s="165"/>
      <c r="C7" s="469" t="str">
        <f>IF('Allgemeine Daten'!E7="","Eingabe fehlt!",'Allgemeine Daten'!E7)</f>
        <v>Eingabe fehlt!</v>
      </c>
      <c r="D7" s="469"/>
      <c r="E7" s="469"/>
      <c r="F7" s="469"/>
      <c r="G7" s="469"/>
      <c r="H7" s="469"/>
      <c r="I7" s="469"/>
      <c r="J7" s="469"/>
      <c r="K7" s="469"/>
      <c r="L7" s="172"/>
      <c r="M7" s="158"/>
      <c r="N7" s="158"/>
      <c r="O7" s="158"/>
      <c r="P7" s="158"/>
      <c r="Q7" s="158"/>
      <c r="R7" s="158"/>
      <c r="S7" s="159"/>
      <c r="T7" s="166"/>
      <c r="U7" s="167"/>
      <c r="V7" s="167"/>
      <c r="W7" s="168" t="s">
        <v>14</v>
      </c>
      <c r="X7" s="169" t="str">
        <f>IF('Allgemeine Daten'!U10="","Eingabe fehlt!",'Allgemeine Daten'!U10)</f>
        <v>Eingabe fehlt!</v>
      </c>
      <c r="AC7" s="247"/>
    </row>
    <row r="8" spans="1:33" ht="14.25" x14ac:dyDescent="0.2">
      <c r="A8" s="156" t="s">
        <v>16</v>
      </c>
      <c r="B8" s="170"/>
      <c r="C8" s="170"/>
      <c r="D8" s="171" t="str">
        <f>IF('Allgemeine Daten'!E10="","Eingabe fehlt!",'Allgemeine Daten'!E10)</f>
        <v>Eingabe fehlt!</v>
      </c>
      <c r="E8" s="157"/>
      <c r="F8" s="172"/>
      <c r="G8" s="173" t="s">
        <v>49</v>
      </c>
      <c r="H8" s="174" t="str">
        <f>IF('Allgemeine Daten'!U14="","Eingabe fehlt!",'Allgemeine Daten'!U14)</f>
        <v>Ja</v>
      </c>
      <c r="I8" s="175" t="s">
        <v>50</v>
      </c>
      <c r="J8" s="176">
        <f>'Allgemeine Daten'!E11</f>
        <v>43101</v>
      </c>
      <c r="K8" s="175" t="s">
        <v>28</v>
      </c>
      <c r="L8" s="177">
        <f>+'Allgemeine Daten'!G11</f>
        <v>45016</v>
      </c>
      <c r="M8" s="177">
        <f>EOMONTH(L8,3)</f>
        <v>45107</v>
      </c>
      <c r="N8" s="178"/>
      <c r="O8" s="178"/>
      <c r="P8" s="179"/>
      <c r="Q8" s="179"/>
      <c r="R8" s="179"/>
      <c r="S8" s="158"/>
      <c r="T8" s="163"/>
      <c r="U8" s="163"/>
      <c r="V8" s="163"/>
      <c r="W8" s="163" t="s">
        <v>10</v>
      </c>
      <c r="X8" s="180" t="str">
        <f>IF('Allgemeine Daten'!E13&lt;&gt;"",IF(ISNUMBER(SEARCH("End*",'Allgemeine Daten'!E13)),'Allgemeine Daten'!E13,"Zwischenabr."),"Eingabe fehlt!")</f>
        <v>Zwischenabr.</v>
      </c>
    </row>
    <row r="9" spans="1:33" ht="15" thickBot="1" x14ac:dyDescent="0.25">
      <c r="A9" s="181" t="s">
        <v>55</v>
      </c>
      <c r="B9" s="182"/>
      <c r="C9" s="470" t="str">
        <f>'Allgemeine Daten'!E8</f>
        <v>09_FO_52_Belegverzeichnis_EFRE_2014-2020_Investitionsprojekte</v>
      </c>
      <c r="D9" s="470"/>
      <c r="E9" s="470"/>
      <c r="F9" s="470"/>
      <c r="G9" s="470"/>
      <c r="H9" s="183"/>
      <c r="I9" s="183"/>
      <c r="J9" s="183"/>
      <c r="K9" s="183"/>
      <c r="L9" s="184"/>
      <c r="M9" s="184"/>
      <c r="N9" s="184"/>
      <c r="O9" s="184"/>
      <c r="P9" s="184"/>
      <c r="Q9" s="184"/>
      <c r="R9" s="185" t="str">
        <f>CONCATENATE('Allgemeine Daten'!$T$7,"/",'Allgemeine Daten'!$T$8)</f>
        <v>Revision:/VKS-Version:</v>
      </c>
      <c r="S9" s="184"/>
      <c r="T9" s="360" t="str">
        <f>CONCATENATE('Allgemeine Daten'!$U$7," / ",'Allgemeine Daten'!$U$8)</f>
        <v>005/06.2019 / 3</v>
      </c>
      <c r="U9" s="186"/>
      <c r="V9" s="185"/>
      <c r="W9" s="185" t="str">
        <f>'Allgemeine Daten'!$P$8</f>
        <v>gültig ab:</v>
      </c>
      <c r="X9" s="187" t="str">
        <f>'Allgemeine Daten'!$O$8</f>
        <v>01.05.2019</v>
      </c>
    </row>
    <row r="10" spans="1:33" s="26" customFormat="1" ht="4.5" customHeight="1" x14ac:dyDescent="0.2">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x14ac:dyDescent="0.2">
      <c r="A11" s="362" t="s">
        <v>7</v>
      </c>
      <c r="B11" s="363"/>
      <c r="C11" s="361" t="str">
        <f ca="1">MID(CELL("filename",$AC$1),FIND("]",CELL("filename",$AC$1))+1,31)</f>
        <v>Kostenart 1</v>
      </c>
      <c r="D11" s="471" t="str">
        <f ca="1">IF(ISNUMBER(SEARCH("Kostena*",C11)),"&lt;== Umbenennen über Namen des Tabellenblatts erforderl.!!","")</f>
        <v>&lt;== Umbenennen über Namen des Tabellenblatts erforderl.!!</v>
      </c>
      <c r="E11" s="471"/>
      <c r="F11" s="471"/>
      <c r="G11" s="364"/>
      <c r="H11" s="364"/>
      <c r="I11" s="365"/>
      <c r="J11" s="365"/>
      <c r="K11" s="363"/>
      <c r="O11" s="367"/>
      <c r="P11" s="366" t="s">
        <v>99</v>
      </c>
      <c r="Q11" s="465" t="str">
        <f>IF('Allgemeine Daten'!E12="","Eingabe fehlt!",'Allgemeine Daten'!E12)</f>
        <v>Eingabe fehlt!</v>
      </c>
      <c r="R11" s="465"/>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x14ac:dyDescent="0.25">
      <c r="A12" s="435" t="str">
        <f>IF(AND(X6&lt;&gt;"",LEN(X6)&lt;X10),"Eintrag auf Reiter der ersten Kostenart unvollständig!",IF(ISNUMBER(SEARCH("kos*",X6)),"Eingabe auf Reiter der ersten Kostenart fehlt noch!",""))</f>
        <v/>
      </c>
      <c r="B12" s="435"/>
      <c r="C12" s="435"/>
      <c r="D12" s="205"/>
      <c r="E12" s="205"/>
      <c r="F12" s="205"/>
      <c r="G12" s="206"/>
      <c r="H12" s="206"/>
      <c r="I12" s="207"/>
      <c r="J12" s="207"/>
      <c r="K12" s="208"/>
      <c r="L12" s="208"/>
      <c r="M12" s="208"/>
      <c r="N12" s="207"/>
      <c r="O12" s="207"/>
      <c r="P12" s="207"/>
      <c r="Q12" s="207"/>
      <c r="R12" s="207"/>
      <c r="S12" s="209"/>
      <c r="T12" s="436"/>
      <c r="U12" s="436"/>
      <c r="V12" s="436"/>
      <c r="W12" s="436"/>
      <c r="X12" s="436"/>
      <c r="Y12" s="251"/>
      <c r="Z12" s="251"/>
      <c r="AA12" s="252"/>
      <c r="AB12" s="252"/>
      <c r="AC12" s="252"/>
      <c r="AD12" s="252"/>
      <c r="AE12" s="252"/>
      <c r="AF12" s="252"/>
      <c r="AG12" s="252"/>
    </row>
    <row r="13" spans="1:33" s="45" customFormat="1" ht="21.75" customHeight="1" thickBot="1" x14ac:dyDescent="0.25">
      <c r="A13" s="71" t="s">
        <v>59</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60</v>
      </c>
      <c r="Y13" s="253"/>
      <c r="Z13" s="253"/>
      <c r="AA13" s="254"/>
      <c r="AB13" s="254"/>
      <c r="AC13" s="254"/>
      <c r="AD13" s="254"/>
      <c r="AE13" s="254"/>
      <c r="AF13" s="254"/>
      <c r="AG13" s="254"/>
    </row>
    <row r="14" spans="1:33" s="19" customFormat="1" ht="45" customHeight="1" x14ac:dyDescent="0.2">
      <c r="A14" s="437" t="s">
        <v>71</v>
      </c>
      <c r="B14" s="439" t="s">
        <v>72</v>
      </c>
      <c r="C14" s="441" t="s">
        <v>1</v>
      </c>
      <c r="D14" s="443" t="s">
        <v>74</v>
      </c>
      <c r="E14" s="445" t="s">
        <v>79</v>
      </c>
      <c r="F14" s="447" t="s">
        <v>87</v>
      </c>
      <c r="G14" s="449" t="s">
        <v>88</v>
      </c>
      <c r="H14" s="450"/>
      <c r="I14" s="437" t="s">
        <v>76</v>
      </c>
      <c r="J14" s="453"/>
      <c r="K14" s="454"/>
      <c r="L14" s="454"/>
      <c r="M14" s="454"/>
      <c r="N14" s="455"/>
      <c r="O14" s="456" t="s">
        <v>48</v>
      </c>
      <c r="P14" s="458" t="str">
        <f>IF('Allgemeine Daten'!U14="Ja","Buchhalterische Angaben zum Wirtschaftsgut","Angaben hierzu nicht erforderlich da kein Investitionsprojekt!")</f>
        <v>Buchhalterische Angaben zum Wirtschaftsgut</v>
      </c>
      <c r="Q14" s="459"/>
      <c r="R14" s="460"/>
      <c r="S14" s="461" t="s">
        <v>75</v>
      </c>
      <c r="T14" s="462"/>
      <c r="U14" s="462"/>
      <c r="V14" s="316"/>
      <c r="W14" s="463" t="s">
        <v>39</v>
      </c>
      <c r="X14" s="282" t="s">
        <v>80</v>
      </c>
      <c r="Y14" s="427" t="s">
        <v>67</v>
      </c>
      <c r="Z14" s="428"/>
      <c r="AA14" s="429"/>
      <c r="AB14" s="430"/>
      <c r="AC14" s="255"/>
      <c r="AD14" s="256"/>
      <c r="AE14" s="256"/>
      <c r="AF14" s="256"/>
      <c r="AG14" s="256"/>
    </row>
    <row r="15" spans="1:33" s="19" customFormat="1" ht="60" customHeight="1" thickBot="1" x14ac:dyDescent="0.25">
      <c r="A15" s="438"/>
      <c r="B15" s="440"/>
      <c r="C15" s="442"/>
      <c r="D15" s="444"/>
      <c r="E15" s="446"/>
      <c r="F15" s="448"/>
      <c r="G15" s="451"/>
      <c r="H15" s="452"/>
      <c r="I15" s="310" t="s">
        <v>93</v>
      </c>
      <c r="J15" s="311" t="s">
        <v>89</v>
      </c>
      <c r="K15" s="312" t="s">
        <v>90</v>
      </c>
      <c r="L15" s="313" t="s">
        <v>98</v>
      </c>
      <c r="M15" s="313" t="s">
        <v>97</v>
      </c>
      <c r="N15" s="314" t="s">
        <v>73</v>
      </c>
      <c r="O15" s="457"/>
      <c r="P15" s="385" t="s">
        <v>110</v>
      </c>
      <c r="Q15" s="386" t="s">
        <v>111</v>
      </c>
      <c r="R15" s="387" t="s">
        <v>115</v>
      </c>
      <c r="S15" s="315" t="s">
        <v>91</v>
      </c>
      <c r="T15" s="313" t="s">
        <v>94</v>
      </c>
      <c r="U15" s="313" t="s">
        <v>92</v>
      </c>
      <c r="V15" s="48"/>
      <c r="W15" s="464"/>
      <c r="X15" s="283" t="s">
        <v>96</v>
      </c>
      <c r="Y15" s="257" t="s">
        <v>68</v>
      </c>
      <c r="Z15" s="258" t="s">
        <v>69</v>
      </c>
      <c r="AA15" s="259" t="s">
        <v>70</v>
      </c>
      <c r="AB15" s="260" t="s">
        <v>43</v>
      </c>
      <c r="AC15" s="261">
        <f>SUBTOTAL(9,AC18:AC567)</f>
        <v>0</v>
      </c>
      <c r="AD15" s="261">
        <f t="shared" ref="AD15:AF15" si="0">SUBTOTAL(9,AD18:AD567)</f>
        <v>0</v>
      </c>
      <c r="AE15" s="261">
        <f t="shared" si="0"/>
        <v>0</v>
      </c>
      <c r="AF15" s="261">
        <f t="shared" si="0"/>
        <v>0</v>
      </c>
      <c r="AG15" s="256"/>
    </row>
    <row r="16" spans="1:33" s="19" customFormat="1" ht="24" customHeight="1" x14ac:dyDescent="0.2">
      <c r="A16" s="431" t="s">
        <v>64</v>
      </c>
      <c r="B16" s="433" t="s">
        <v>66</v>
      </c>
      <c r="C16" s="434"/>
      <c r="D16" s="434"/>
      <c r="E16" s="318" t="s">
        <v>29</v>
      </c>
      <c r="F16" s="211" t="s">
        <v>6</v>
      </c>
      <c r="G16" s="354" t="s">
        <v>3</v>
      </c>
      <c r="H16" s="355" t="s">
        <v>4</v>
      </c>
      <c r="I16" s="210" t="s">
        <v>30</v>
      </c>
      <c r="J16" s="212" t="s">
        <v>30</v>
      </c>
      <c r="K16" s="213" t="s">
        <v>6</v>
      </c>
      <c r="L16" s="324">
        <f>SUBTOTAL(9,L18:L567)</f>
        <v>0</v>
      </c>
      <c r="M16" s="324">
        <f>SUBTOTAL(9,M18:M567)</f>
        <v>0</v>
      </c>
      <c r="N16" s="214" t="s">
        <v>65</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51</v>
      </c>
      <c r="AD16" s="262" t="s">
        <v>52</v>
      </c>
      <c r="AE16" s="262" t="s">
        <v>81</v>
      </c>
      <c r="AF16" s="262" t="s">
        <v>82</v>
      </c>
      <c r="AG16" s="256"/>
    </row>
    <row r="17" spans="1:34" s="20" customFormat="1" ht="20.100000000000001" customHeight="1" thickBot="1" x14ac:dyDescent="0.25">
      <c r="A17" s="432"/>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83</v>
      </c>
      <c r="AD17" s="264" t="s">
        <v>84</v>
      </c>
      <c r="AE17" s="264" t="s">
        <v>85</v>
      </c>
      <c r="AF17" s="264" t="s">
        <v>86</v>
      </c>
      <c r="AG17" s="263"/>
    </row>
    <row r="18" spans="1:34" s="353" customFormat="1" ht="16.5" customHeight="1" thickTop="1" x14ac:dyDescent="0.2">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 t="shared" ref="AC18:AC81" si="1">IF(AND($M18&lt;&gt;"",IFERROR(ABS($M18)&gt;ABS($L18),0)),1,0)</f>
        <v>0</v>
      </c>
      <c r="AD18" s="255">
        <f t="shared" ref="AD18:AD81" si="2">IF($L18&lt;&gt;"",IF(AND($U18&lt;&gt;"",OR(AND(IFERROR(ABS($U18)&lt;&gt;ABS($L18),0),$N18=""),AND(ISNONTEXT($N18),IFERROR(ABS($U18)&gt;ABS($L18),0)),ISTEXT(U18))),1,0),0)</f>
        <v>0</v>
      </c>
      <c r="AE18" s="255">
        <f t="shared" ref="AE18:AE81" si="3">IF(AND($X18&lt;&gt;0,$U18&lt;&gt;"",IFERROR(ABS($X18)&gt;ABS($U18),0)),1,0)</f>
        <v>0</v>
      </c>
      <c r="AF18" s="255">
        <f t="shared" ref="AF18:AF81" si="4">IF(AND($X18&lt;&gt;0,$U18&lt;&gt;"",$M18&lt;&gt;"",OR(ISNUMBER($N18),$N18=""),ABS($X18)&gt;IFERROR(ABS($M18),0)),1,0)</f>
        <v>0</v>
      </c>
      <c r="AG18" s="352"/>
    </row>
    <row r="19" spans="1:34" s="21" customFormat="1" ht="16.5" customHeight="1" x14ac:dyDescent="0.2">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v>0</v>
      </c>
      <c r="AD19" s="255">
        <f t="shared" si="2"/>
        <v>0</v>
      </c>
      <c r="AE19" s="255">
        <f t="shared" si="3"/>
        <v>0</v>
      </c>
      <c r="AF19" s="255">
        <f t="shared" si="4"/>
        <v>0</v>
      </c>
      <c r="AG19" s="352"/>
      <c r="AH19" s="353"/>
    </row>
    <row r="20" spans="1:34" s="21" customFormat="1" ht="16.5" customHeight="1" x14ac:dyDescent="0.2">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ref="AA20:AA83" si="5">IFERROR(X20+Y20,0)</f>
        <v>0</v>
      </c>
      <c r="AB20" s="270"/>
      <c r="AC20" s="255">
        <f t="shared" si="1"/>
        <v>0</v>
      </c>
      <c r="AD20" s="255">
        <f t="shared" si="2"/>
        <v>0</v>
      </c>
      <c r="AE20" s="255">
        <f t="shared" si="3"/>
        <v>0</v>
      </c>
      <c r="AF20" s="255">
        <f t="shared" si="4"/>
        <v>0</v>
      </c>
      <c r="AG20" s="352"/>
      <c r="AH20" s="353"/>
    </row>
    <row r="21" spans="1:34" s="21" customFormat="1" ht="16.5" customHeight="1" x14ac:dyDescent="0.2">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352"/>
      <c r="AH21" s="353"/>
    </row>
    <row r="22" spans="1:34" s="21" customFormat="1" ht="16.5" customHeight="1" x14ac:dyDescent="0.2">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352"/>
      <c r="AH22" s="353"/>
    </row>
    <row r="23" spans="1:34" s="21" customFormat="1" ht="16.5" customHeight="1" x14ac:dyDescent="0.2">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352"/>
      <c r="AH23" s="353"/>
    </row>
    <row r="24" spans="1:34" s="21" customFormat="1" ht="16.5" customHeight="1" x14ac:dyDescent="0.2">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352"/>
      <c r="AH24" s="353"/>
    </row>
    <row r="25" spans="1:34" s="21" customFormat="1" ht="16.5" customHeight="1" x14ac:dyDescent="0.2">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352"/>
      <c r="AH25" s="353"/>
    </row>
    <row r="26" spans="1:34" s="21" customFormat="1" ht="16.5" customHeight="1" x14ac:dyDescent="0.2">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352"/>
    </row>
    <row r="27" spans="1:34" s="21" customFormat="1" ht="16.5" customHeight="1" x14ac:dyDescent="0.2">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4" s="21" customFormat="1" ht="16.5" customHeight="1" x14ac:dyDescent="0.2">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4" s="21" customFormat="1" ht="16.5" customHeight="1" x14ac:dyDescent="0.2">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4" s="21" customFormat="1" ht="16.5" customHeight="1" x14ac:dyDescent="0.2">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4" s="21" customFormat="1" ht="16.5" customHeight="1" x14ac:dyDescent="0.2">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4" s="21" customFormat="1" ht="16.5" customHeight="1" x14ac:dyDescent="0.2">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x14ac:dyDescent="0.2">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x14ac:dyDescent="0.2">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x14ac:dyDescent="0.2">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x14ac:dyDescent="0.2">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x14ac:dyDescent="0.2">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x14ac:dyDescent="0.2">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x14ac:dyDescent="0.2">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x14ac:dyDescent="0.2">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x14ac:dyDescent="0.2">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x14ac:dyDescent="0.2">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x14ac:dyDescent="0.2">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x14ac:dyDescent="0.2">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x14ac:dyDescent="0.2">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x14ac:dyDescent="0.2">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x14ac:dyDescent="0.2">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x14ac:dyDescent="0.2">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x14ac:dyDescent="0.2">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x14ac:dyDescent="0.2">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x14ac:dyDescent="0.2">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x14ac:dyDescent="0.2">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x14ac:dyDescent="0.2">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x14ac:dyDescent="0.2">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x14ac:dyDescent="0.2">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x14ac:dyDescent="0.2">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x14ac:dyDescent="0.2">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x14ac:dyDescent="0.2">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x14ac:dyDescent="0.2">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x14ac:dyDescent="0.2">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x14ac:dyDescent="0.2">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x14ac:dyDescent="0.2">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x14ac:dyDescent="0.2">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x14ac:dyDescent="0.2">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x14ac:dyDescent="0.2">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x14ac:dyDescent="0.2">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x14ac:dyDescent="0.2">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x14ac:dyDescent="0.2">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x14ac:dyDescent="0.2">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x14ac:dyDescent="0.2">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x14ac:dyDescent="0.2">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x14ac:dyDescent="0.2">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x14ac:dyDescent="0.2">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x14ac:dyDescent="0.2">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x14ac:dyDescent="0.2">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x14ac:dyDescent="0.2">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x14ac:dyDescent="0.2">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x14ac:dyDescent="0.2">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x14ac:dyDescent="0.2">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x14ac:dyDescent="0.2">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x14ac:dyDescent="0.2">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x14ac:dyDescent="0.2">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ref="AC82:AC145" si="6">IF(AND($M82&lt;&gt;"",IFERROR(ABS($M82)&gt;ABS($L82),0)),1,0)</f>
        <v>0</v>
      </c>
      <c r="AD82" s="255">
        <f t="shared" ref="AD82:AD145" si="7">IF($L82&lt;&gt;"",IF(AND($U82&lt;&gt;"",OR(AND(IFERROR(ABS($U82)&lt;&gt;ABS($L82),0),$N82=""),AND(ISNONTEXT($N82),IFERROR(ABS($U82)&gt;ABS($L82),0)),ISTEXT(U82))),1,0),0)</f>
        <v>0</v>
      </c>
      <c r="AE82" s="255">
        <f t="shared" ref="AE82:AE145" si="8">IF(AND($X82&lt;&gt;0,$U82&lt;&gt;"",IFERROR(ABS($X82)&gt;ABS($U82),0)),1,0)</f>
        <v>0</v>
      </c>
      <c r="AF82" s="255">
        <f t="shared" ref="AF82:AF145" si="9">IF(AND($X82&lt;&gt;0,$U82&lt;&gt;"",$M82&lt;&gt;"",OR(ISNUMBER($N82),$N82=""),ABS($X82)&gt;IFERROR(ABS($M82),0)),1,0)</f>
        <v>0</v>
      </c>
      <c r="AG82" s="271"/>
    </row>
    <row r="83" spans="1:33" s="21" customFormat="1" ht="16.5" customHeight="1" x14ac:dyDescent="0.2">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v>0</v>
      </c>
      <c r="AD83" s="255">
        <f t="shared" si="7"/>
        <v>0</v>
      </c>
      <c r="AE83" s="255">
        <f t="shared" si="8"/>
        <v>0</v>
      </c>
      <c r="AF83" s="255">
        <f t="shared" si="9"/>
        <v>0</v>
      </c>
      <c r="AG83" s="271"/>
    </row>
    <row r="84" spans="1:33" s="21" customFormat="1" ht="16.5" customHeight="1" x14ac:dyDescent="0.2">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ref="AA84:AA147" si="10">IFERROR(X84+Y84,0)</f>
        <v>0</v>
      </c>
      <c r="AB84" s="270"/>
      <c r="AC84" s="255">
        <f t="shared" si="6"/>
        <v>0</v>
      </c>
      <c r="AD84" s="255">
        <f t="shared" si="7"/>
        <v>0</v>
      </c>
      <c r="AE84" s="255">
        <f t="shared" si="8"/>
        <v>0</v>
      </c>
      <c r="AF84" s="255">
        <f t="shared" si="9"/>
        <v>0</v>
      </c>
      <c r="AG84" s="271"/>
    </row>
    <row r="85" spans="1:33" s="21" customFormat="1" ht="16.5" customHeight="1" x14ac:dyDescent="0.2">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x14ac:dyDescent="0.2">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x14ac:dyDescent="0.2">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x14ac:dyDescent="0.2">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x14ac:dyDescent="0.2">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x14ac:dyDescent="0.2">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x14ac:dyDescent="0.2">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x14ac:dyDescent="0.2">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x14ac:dyDescent="0.2">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x14ac:dyDescent="0.2">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x14ac:dyDescent="0.2">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x14ac:dyDescent="0.2">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x14ac:dyDescent="0.2">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x14ac:dyDescent="0.2">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x14ac:dyDescent="0.2">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x14ac:dyDescent="0.2">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x14ac:dyDescent="0.2">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x14ac:dyDescent="0.2">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x14ac:dyDescent="0.2">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x14ac:dyDescent="0.2">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x14ac:dyDescent="0.2">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x14ac:dyDescent="0.2">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x14ac:dyDescent="0.2">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x14ac:dyDescent="0.2">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x14ac:dyDescent="0.2">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x14ac:dyDescent="0.2">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x14ac:dyDescent="0.2">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x14ac:dyDescent="0.2">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x14ac:dyDescent="0.2">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x14ac:dyDescent="0.2">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x14ac:dyDescent="0.2">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x14ac:dyDescent="0.2">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x14ac:dyDescent="0.2">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x14ac:dyDescent="0.2">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x14ac:dyDescent="0.2">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x14ac:dyDescent="0.2">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x14ac:dyDescent="0.2">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x14ac:dyDescent="0.2">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x14ac:dyDescent="0.2">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x14ac:dyDescent="0.2">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x14ac:dyDescent="0.2">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x14ac:dyDescent="0.2">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x14ac:dyDescent="0.2">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x14ac:dyDescent="0.2">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x14ac:dyDescent="0.2">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x14ac:dyDescent="0.2">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x14ac:dyDescent="0.2">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x14ac:dyDescent="0.2">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x14ac:dyDescent="0.2">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x14ac:dyDescent="0.2">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x14ac:dyDescent="0.2">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x14ac:dyDescent="0.2">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x14ac:dyDescent="0.2">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x14ac:dyDescent="0.2">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x14ac:dyDescent="0.2">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x14ac:dyDescent="0.2">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x14ac:dyDescent="0.2">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x14ac:dyDescent="0.2">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x14ac:dyDescent="0.2">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x14ac:dyDescent="0.2">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x14ac:dyDescent="0.2">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x14ac:dyDescent="0.2">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ref="AC146:AC209" si="11">IF(AND($M146&lt;&gt;"",IFERROR(ABS($M146)&gt;ABS($L146),0)),1,0)</f>
        <v>0</v>
      </c>
      <c r="AD146" s="255">
        <f t="shared" ref="AD146:AD209" si="12">IF($L146&lt;&gt;"",IF(AND($U146&lt;&gt;"",OR(AND(IFERROR(ABS($U146)&lt;&gt;ABS($L146),0),$N146=""),AND(ISNONTEXT($N146),IFERROR(ABS($U146)&gt;ABS($L146),0)),ISTEXT(U146))),1,0),0)</f>
        <v>0</v>
      </c>
      <c r="AE146" s="255">
        <f t="shared" ref="AE146:AE209" si="13">IF(AND($X146&lt;&gt;0,$U146&lt;&gt;"",IFERROR(ABS($X146)&gt;ABS($U146),0)),1,0)</f>
        <v>0</v>
      </c>
      <c r="AF146" s="255">
        <f t="shared" ref="AF146:AF209" si="14">IF(AND($X146&lt;&gt;0,$U146&lt;&gt;"",$M146&lt;&gt;"",OR(ISNUMBER($N146),$N146=""),ABS($X146)&gt;IFERROR(ABS($M146),0)),1,0)</f>
        <v>0</v>
      </c>
      <c r="AG146" s="271"/>
    </row>
    <row r="147" spans="1:33" s="21" customFormat="1" ht="16.5" customHeight="1" x14ac:dyDescent="0.2">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v>0</v>
      </c>
      <c r="AD147" s="255">
        <f t="shared" si="12"/>
        <v>0</v>
      </c>
      <c r="AE147" s="255">
        <f t="shared" si="13"/>
        <v>0</v>
      </c>
      <c r="AF147" s="255">
        <f t="shared" si="14"/>
        <v>0</v>
      </c>
      <c r="AG147" s="271"/>
    </row>
    <row r="148" spans="1:33" s="21" customFormat="1" ht="16.5" customHeight="1" x14ac:dyDescent="0.2">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ref="AA148:AA211" si="15">IFERROR(X148+Y148,0)</f>
        <v>0</v>
      </c>
      <c r="AB148" s="270"/>
      <c r="AC148" s="255">
        <f t="shared" si="11"/>
        <v>0</v>
      </c>
      <c r="AD148" s="255">
        <f t="shared" si="12"/>
        <v>0</v>
      </c>
      <c r="AE148" s="255">
        <f t="shared" si="13"/>
        <v>0</v>
      </c>
      <c r="AF148" s="255">
        <f t="shared" si="14"/>
        <v>0</v>
      </c>
      <c r="AG148" s="271"/>
    </row>
    <row r="149" spans="1:33" s="21" customFormat="1" ht="16.5" customHeight="1" x14ac:dyDescent="0.2">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x14ac:dyDescent="0.2">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x14ac:dyDescent="0.2">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x14ac:dyDescent="0.2">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x14ac:dyDescent="0.2">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x14ac:dyDescent="0.2">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x14ac:dyDescent="0.2">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x14ac:dyDescent="0.2">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x14ac:dyDescent="0.2">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x14ac:dyDescent="0.2">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x14ac:dyDescent="0.2">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x14ac:dyDescent="0.2">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x14ac:dyDescent="0.2">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x14ac:dyDescent="0.2">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x14ac:dyDescent="0.2">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x14ac:dyDescent="0.2">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x14ac:dyDescent="0.2">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x14ac:dyDescent="0.2">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x14ac:dyDescent="0.2">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x14ac:dyDescent="0.2">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x14ac:dyDescent="0.2">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x14ac:dyDescent="0.2">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x14ac:dyDescent="0.2">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x14ac:dyDescent="0.2">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x14ac:dyDescent="0.2">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x14ac:dyDescent="0.2">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x14ac:dyDescent="0.2">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x14ac:dyDescent="0.2">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x14ac:dyDescent="0.2">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x14ac:dyDescent="0.2">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x14ac:dyDescent="0.2">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x14ac:dyDescent="0.2">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x14ac:dyDescent="0.2">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x14ac:dyDescent="0.2">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x14ac:dyDescent="0.2">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x14ac:dyDescent="0.2">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x14ac:dyDescent="0.2">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x14ac:dyDescent="0.2">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x14ac:dyDescent="0.2">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x14ac:dyDescent="0.2">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x14ac:dyDescent="0.2">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x14ac:dyDescent="0.2">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x14ac:dyDescent="0.2">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x14ac:dyDescent="0.2">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x14ac:dyDescent="0.2">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x14ac:dyDescent="0.2">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x14ac:dyDescent="0.2">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x14ac:dyDescent="0.2">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x14ac:dyDescent="0.2">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x14ac:dyDescent="0.2">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x14ac:dyDescent="0.2">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x14ac:dyDescent="0.2">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x14ac:dyDescent="0.2">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x14ac:dyDescent="0.2">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x14ac:dyDescent="0.2">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x14ac:dyDescent="0.2">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x14ac:dyDescent="0.2">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x14ac:dyDescent="0.2">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x14ac:dyDescent="0.2">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x14ac:dyDescent="0.2">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x14ac:dyDescent="0.2">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x14ac:dyDescent="0.2">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ref="AC210:AC273" si="16">IF(AND($M210&lt;&gt;"",IFERROR(ABS($M210)&gt;ABS($L210),0)),1,0)</f>
        <v>0</v>
      </c>
      <c r="AD210" s="255">
        <f t="shared" ref="AD210:AD273" si="17">IF($L210&lt;&gt;"",IF(AND($U210&lt;&gt;"",OR(AND(IFERROR(ABS($U210)&lt;&gt;ABS($L210),0),$N210=""),AND(ISNONTEXT($N210),IFERROR(ABS($U210)&gt;ABS($L210),0)),ISTEXT(U210))),1,0),0)</f>
        <v>0</v>
      </c>
      <c r="AE210" s="255">
        <f t="shared" ref="AE210:AE273" si="18">IF(AND($X210&lt;&gt;0,$U210&lt;&gt;"",IFERROR(ABS($X210)&gt;ABS($U210),0)),1,0)</f>
        <v>0</v>
      </c>
      <c r="AF210" s="255">
        <f t="shared" ref="AF210:AF273" si="19">IF(AND($X210&lt;&gt;0,$U210&lt;&gt;"",$M210&lt;&gt;"",OR(ISNUMBER($N210),$N210=""),ABS($X210)&gt;IFERROR(ABS($M210),0)),1,0)</f>
        <v>0</v>
      </c>
      <c r="AG210" s="271"/>
    </row>
    <row r="211" spans="1:33" s="21" customFormat="1" ht="16.5" customHeight="1" x14ac:dyDescent="0.2">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v>0</v>
      </c>
      <c r="AD211" s="255">
        <f t="shared" si="17"/>
        <v>0</v>
      </c>
      <c r="AE211" s="255">
        <f t="shared" si="18"/>
        <v>0</v>
      </c>
      <c r="AF211" s="255">
        <f t="shared" si="19"/>
        <v>0</v>
      </c>
      <c r="AG211" s="271"/>
    </row>
    <row r="212" spans="1:33" s="21" customFormat="1" ht="16.5" customHeight="1" x14ac:dyDescent="0.2">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ref="AA212:AA275" si="20">IFERROR(X212+Y212,0)</f>
        <v>0</v>
      </c>
      <c r="AB212" s="270"/>
      <c r="AC212" s="255">
        <f t="shared" si="16"/>
        <v>0</v>
      </c>
      <c r="AD212" s="255">
        <f t="shared" si="17"/>
        <v>0</v>
      </c>
      <c r="AE212" s="255">
        <f t="shared" si="18"/>
        <v>0</v>
      </c>
      <c r="AF212" s="255">
        <f t="shared" si="19"/>
        <v>0</v>
      </c>
      <c r="AG212" s="271"/>
    </row>
    <row r="213" spans="1:33" s="21" customFormat="1" ht="16.5" customHeight="1" x14ac:dyDescent="0.2">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x14ac:dyDescent="0.2">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x14ac:dyDescent="0.2">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x14ac:dyDescent="0.2">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x14ac:dyDescent="0.2">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x14ac:dyDescent="0.2">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x14ac:dyDescent="0.2">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x14ac:dyDescent="0.2">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x14ac:dyDescent="0.2">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x14ac:dyDescent="0.2">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x14ac:dyDescent="0.2">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x14ac:dyDescent="0.2">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x14ac:dyDescent="0.2">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x14ac:dyDescent="0.2">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x14ac:dyDescent="0.2">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x14ac:dyDescent="0.2">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x14ac:dyDescent="0.2">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x14ac:dyDescent="0.2">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x14ac:dyDescent="0.2">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x14ac:dyDescent="0.2">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x14ac:dyDescent="0.2">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x14ac:dyDescent="0.2">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x14ac:dyDescent="0.2">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x14ac:dyDescent="0.2">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x14ac:dyDescent="0.2">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x14ac:dyDescent="0.2">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x14ac:dyDescent="0.2">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x14ac:dyDescent="0.2">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x14ac:dyDescent="0.2">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x14ac:dyDescent="0.2">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x14ac:dyDescent="0.2">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x14ac:dyDescent="0.2">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x14ac:dyDescent="0.2">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x14ac:dyDescent="0.2">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x14ac:dyDescent="0.2">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x14ac:dyDescent="0.2">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x14ac:dyDescent="0.2">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x14ac:dyDescent="0.2">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x14ac:dyDescent="0.2">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x14ac:dyDescent="0.2">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x14ac:dyDescent="0.2">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x14ac:dyDescent="0.2">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x14ac:dyDescent="0.2">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x14ac:dyDescent="0.2">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x14ac:dyDescent="0.2">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x14ac:dyDescent="0.2">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x14ac:dyDescent="0.2">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x14ac:dyDescent="0.2">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x14ac:dyDescent="0.2">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x14ac:dyDescent="0.2">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x14ac:dyDescent="0.2">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x14ac:dyDescent="0.2">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x14ac:dyDescent="0.2">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x14ac:dyDescent="0.2">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x14ac:dyDescent="0.2">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x14ac:dyDescent="0.2">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x14ac:dyDescent="0.2">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x14ac:dyDescent="0.2">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x14ac:dyDescent="0.2">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x14ac:dyDescent="0.2">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x14ac:dyDescent="0.2">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x14ac:dyDescent="0.2">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ref="AC274:AC337" si="21">IF(AND($M274&lt;&gt;"",IFERROR(ABS($M274)&gt;ABS($L274),0)),1,0)</f>
        <v>0</v>
      </c>
      <c r="AD274" s="255">
        <f t="shared" ref="AD274:AD337" si="22">IF($L274&lt;&gt;"",IF(AND($U274&lt;&gt;"",OR(AND(IFERROR(ABS($U274)&lt;&gt;ABS($L274),0),$N274=""),AND(ISNONTEXT($N274),IFERROR(ABS($U274)&gt;ABS($L274),0)),ISTEXT(U274))),1,0),0)</f>
        <v>0</v>
      </c>
      <c r="AE274" s="255">
        <f t="shared" ref="AE274:AE337" si="23">IF(AND($X274&lt;&gt;0,$U274&lt;&gt;"",IFERROR(ABS($X274)&gt;ABS($U274),0)),1,0)</f>
        <v>0</v>
      </c>
      <c r="AF274" s="255">
        <f t="shared" ref="AF274:AF337" si="24">IF(AND($X274&lt;&gt;0,$U274&lt;&gt;"",$M274&lt;&gt;"",OR(ISNUMBER($N274),$N274=""),ABS($X274)&gt;IFERROR(ABS($M274),0)),1,0)</f>
        <v>0</v>
      </c>
      <c r="AG274" s="271"/>
    </row>
    <row r="275" spans="1:33" s="21" customFormat="1" ht="16.5" customHeight="1" x14ac:dyDescent="0.2">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v>0</v>
      </c>
      <c r="AD275" s="255">
        <f t="shared" si="22"/>
        <v>0</v>
      </c>
      <c r="AE275" s="255">
        <f t="shared" si="23"/>
        <v>0</v>
      </c>
      <c r="AF275" s="255">
        <f t="shared" si="24"/>
        <v>0</v>
      </c>
      <c r="AG275" s="271"/>
    </row>
    <row r="276" spans="1:33" s="21" customFormat="1" ht="16.5" customHeight="1" x14ac:dyDescent="0.2">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ref="AA276:AA339" si="25">IFERROR(X276+Y276,0)</f>
        <v>0</v>
      </c>
      <c r="AB276" s="270"/>
      <c r="AC276" s="255">
        <f t="shared" si="21"/>
        <v>0</v>
      </c>
      <c r="AD276" s="255">
        <f t="shared" si="22"/>
        <v>0</v>
      </c>
      <c r="AE276" s="255">
        <f t="shared" si="23"/>
        <v>0</v>
      </c>
      <c r="AF276" s="255">
        <f t="shared" si="24"/>
        <v>0</v>
      </c>
      <c r="AG276" s="271"/>
    </row>
    <row r="277" spans="1:33" s="21" customFormat="1" ht="16.5" customHeight="1" x14ac:dyDescent="0.2">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x14ac:dyDescent="0.2">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x14ac:dyDescent="0.2">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x14ac:dyDescent="0.2">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x14ac:dyDescent="0.2">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x14ac:dyDescent="0.2">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x14ac:dyDescent="0.2">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x14ac:dyDescent="0.2">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x14ac:dyDescent="0.2">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x14ac:dyDescent="0.2">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x14ac:dyDescent="0.2">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x14ac:dyDescent="0.2">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x14ac:dyDescent="0.2">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x14ac:dyDescent="0.2">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x14ac:dyDescent="0.2">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x14ac:dyDescent="0.2">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x14ac:dyDescent="0.2">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x14ac:dyDescent="0.2">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x14ac:dyDescent="0.2">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x14ac:dyDescent="0.2">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x14ac:dyDescent="0.2">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x14ac:dyDescent="0.2">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x14ac:dyDescent="0.2">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x14ac:dyDescent="0.2">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x14ac:dyDescent="0.2">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x14ac:dyDescent="0.2">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x14ac:dyDescent="0.2">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x14ac:dyDescent="0.2">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x14ac:dyDescent="0.2">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x14ac:dyDescent="0.2">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x14ac:dyDescent="0.2">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x14ac:dyDescent="0.2">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x14ac:dyDescent="0.2">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x14ac:dyDescent="0.2">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x14ac:dyDescent="0.2">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x14ac:dyDescent="0.2">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x14ac:dyDescent="0.2">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x14ac:dyDescent="0.2">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x14ac:dyDescent="0.2">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x14ac:dyDescent="0.2">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x14ac:dyDescent="0.2">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x14ac:dyDescent="0.2">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x14ac:dyDescent="0.2">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x14ac:dyDescent="0.2">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x14ac:dyDescent="0.2">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x14ac:dyDescent="0.2">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x14ac:dyDescent="0.2">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x14ac:dyDescent="0.2">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x14ac:dyDescent="0.2">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x14ac:dyDescent="0.2">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x14ac:dyDescent="0.2">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x14ac:dyDescent="0.2">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x14ac:dyDescent="0.2">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x14ac:dyDescent="0.2">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x14ac:dyDescent="0.2">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x14ac:dyDescent="0.2">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x14ac:dyDescent="0.2">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x14ac:dyDescent="0.2">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x14ac:dyDescent="0.2">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x14ac:dyDescent="0.2">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x14ac:dyDescent="0.2">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x14ac:dyDescent="0.2">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ref="AC338:AC401" si="26">IF(AND($M338&lt;&gt;"",IFERROR(ABS($M338)&gt;ABS($L338),0)),1,0)</f>
        <v>0</v>
      </c>
      <c r="AD338" s="255">
        <f t="shared" ref="AD338:AD401" si="27">IF($L338&lt;&gt;"",IF(AND($U338&lt;&gt;"",OR(AND(IFERROR(ABS($U338)&lt;&gt;ABS($L338),0),$N338=""),AND(ISNONTEXT($N338),IFERROR(ABS($U338)&gt;ABS($L338),0)),ISTEXT(U338))),1,0),0)</f>
        <v>0</v>
      </c>
      <c r="AE338" s="255">
        <f t="shared" ref="AE338:AE401" si="28">IF(AND($X338&lt;&gt;0,$U338&lt;&gt;"",IFERROR(ABS($X338)&gt;ABS($U338),0)),1,0)</f>
        <v>0</v>
      </c>
      <c r="AF338" s="255">
        <f t="shared" ref="AF338:AF401" si="29">IF(AND($X338&lt;&gt;0,$U338&lt;&gt;"",$M338&lt;&gt;"",OR(ISNUMBER($N338),$N338=""),ABS($X338)&gt;IFERROR(ABS($M338),0)),1,0)</f>
        <v>0</v>
      </c>
      <c r="AG338" s="271"/>
    </row>
    <row r="339" spans="1:33" s="21" customFormat="1" ht="16.5" customHeight="1" x14ac:dyDescent="0.2">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v>0</v>
      </c>
      <c r="AD339" s="255">
        <f t="shared" si="27"/>
        <v>0</v>
      </c>
      <c r="AE339" s="255">
        <f t="shared" si="28"/>
        <v>0</v>
      </c>
      <c r="AF339" s="255">
        <f t="shared" si="29"/>
        <v>0</v>
      </c>
      <c r="AG339" s="271"/>
    </row>
    <row r="340" spans="1:33" s="21" customFormat="1" ht="16.5" customHeight="1" x14ac:dyDescent="0.2">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ref="AA340:AA403" si="30">IFERROR(X340+Y340,0)</f>
        <v>0</v>
      </c>
      <c r="AB340" s="270"/>
      <c r="AC340" s="255">
        <f t="shared" si="26"/>
        <v>0</v>
      </c>
      <c r="AD340" s="255">
        <f t="shared" si="27"/>
        <v>0</v>
      </c>
      <c r="AE340" s="255">
        <f t="shared" si="28"/>
        <v>0</v>
      </c>
      <c r="AF340" s="255">
        <f t="shared" si="29"/>
        <v>0</v>
      </c>
      <c r="AG340" s="271"/>
    </row>
    <row r="341" spans="1:33" s="21" customFormat="1" ht="16.5" customHeight="1" x14ac:dyDescent="0.2">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x14ac:dyDescent="0.2">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x14ac:dyDescent="0.2">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x14ac:dyDescent="0.2">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x14ac:dyDescent="0.2">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x14ac:dyDescent="0.2">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x14ac:dyDescent="0.2">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x14ac:dyDescent="0.2">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x14ac:dyDescent="0.2">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x14ac:dyDescent="0.2">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x14ac:dyDescent="0.2">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x14ac:dyDescent="0.2">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x14ac:dyDescent="0.2">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x14ac:dyDescent="0.2">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x14ac:dyDescent="0.2">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x14ac:dyDescent="0.2">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x14ac:dyDescent="0.2">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x14ac:dyDescent="0.2">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x14ac:dyDescent="0.2">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x14ac:dyDescent="0.2">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x14ac:dyDescent="0.2">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x14ac:dyDescent="0.2">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x14ac:dyDescent="0.2">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x14ac:dyDescent="0.2">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x14ac:dyDescent="0.2">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x14ac:dyDescent="0.2">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x14ac:dyDescent="0.2">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x14ac:dyDescent="0.2">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x14ac:dyDescent="0.2">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x14ac:dyDescent="0.2">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x14ac:dyDescent="0.2">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x14ac:dyDescent="0.2">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x14ac:dyDescent="0.2">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x14ac:dyDescent="0.2">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x14ac:dyDescent="0.2">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x14ac:dyDescent="0.2">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x14ac:dyDescent="0.2">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x14ac:dyDescent="0.2">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x14ac:dyDescent="0.2">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x14ac:dyDescent="0.2">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x14ac:dyDescent="0.2">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x14ac:dyDescent="0.2">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x14ac:dyDescent="0.2">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x14ac:dyDescent="0.2">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x14ac:dyDescent="0.2">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x14ac:dyDescent="0.2">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x14ac:dyDescent="0.2">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x14ac:dyDescent="0.2">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x14ac:dyDescent="0.2">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x14ac:dyDescent="0.2">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x14ac:dyDescent="0.2">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x14ac:dyDescent="0.2">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x14ac:dyDescent="0.2">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x14ac:dyDescent="0.2">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x14ac:dyDescent="0.2">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x14ac:dyDescent="0.2">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x14ac:dyDescent="0.2">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x14ac:dyDescent="0.2">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x14ac:dyDescent="0.2">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x14ac:dyDescent="0.2">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x14ac:dyDescent="0.2">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x14ac:dyDescent="0.2">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ref="AC402:AC465" si="31">IF(AND($M402&lt;&gt;"",IFERROR(ABS($M402)&gt;ABS($L402),0)),1,0)</f>
        <v>0</v>
      </c>
      <c r="AD402" s="255">
        <f t="shared" ref="AD402:AD465" si="32">IF($L402&lt;&gt;"",IF(AND($U402&lt;&gt;"",OR(AND(IFERROR(ABS($U402)&lt;&gt;ABS($L402),0),$N402=""),AND(ISNONTEXT($N402),IFERROR(ABS($U402)&gt;ABS($L402),0)),ISTEXT(U402))),1,0),0)</f>
        <v>0</v>
      </c>
      <c r="AE402" s="255">
        <f t="shared" ref="AE402:AE465" si="33">IF(AND($X402&lt;&gt;0,$U402&lt;&gt;"",IFERROR(ABS($X402)&gt;ABS($U402),0)),1,0)</f>
        <v>0</v>
      </c>
      <c r="AF402" s="255">
        <f t="shared" ref="AF402:AF465" si="34">IF(AND($X402&lt;&gt;0,$U402&lt;&gt;"",$M402&lt;&gt;"",OR(ISNUMBER($N402),$N402=""),ABS($X402)&gt;IFERROR(ABS($M402),0)),1,0)</f>
        <v>0</v>
      </c>
      <c r="AG402" s="271"/>
    </row>
    <row r="403" spans="1:33" s="21" customFormat="1" ht="16.5" customHeight="1" x14ac:dyDescent="0.2">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v>0</v>
      </c>
      <c r="AD403" s="255">
        <f t="shared" si="32"/>
        <v>0</v>
      </c>
      <c r="AE403" s="255">
        <f t="shared" si="33"/>
        <v>0</v>
      </c>
      <c r="AF403" s="255">
        <f t="shared" si="34"/>
        <v>0</v>
      </c>
      <c r="AG403" s="271"/>
    </row>
    <row r="404" spans="1:33" s="21" customFormat="1" ht="16.5" customHeight="1" x14ac:dyDescent="0.2">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ref="AA404:AA467" si="35">IFERROR(X404+Y404,0)</f>
        <v>0</v>
      </c>
      <c r="AB404" s="270"/>
      <c r="AC404" s="255">
        <f t="shared" si="31"/>
        <v>0</v>
      </c>
      <c r="AD404" s="255">
        <f t="shared" si="32"/>
        <v>0</v>
      </c>
      <c r="AE404" s="255">
        <f t="shared" si="33"/>
        <v>0</v>
      </c>
      <c r="AF404" s="255">
        <f t="shared" si="34"/>
        <v>0</v>
      </c>
      <c r="AG404" s="271"/>
    </row>
    <row r="405" spans="1:33" s="21" customFormat="1" ht="16.5" customHeight="1" x14ac:dyDescent="0.2">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x14ac:dyDescent="0.2">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x14ac:dyDescent="0.2">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x14ac:dyDescent="0.2">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x14ac:dyDescent="0.2">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x14ac:dyDescent="0.2">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x14ac:dyDescent="0.2">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x14ac:dyDescent="0.2">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x14ac:dyDescent="0.2">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x14ac:dyDescent="0.2">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x14ac:dyDescent="0.2">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x14ac:dyDescent="0.2">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x14ac:dyDescent="0.2">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x14ac:dyDescent="0.2">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x14ac:dyDescent="0.2">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x14ac:dyDescent="0.2">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x14ac:dyDescent="0.2">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x14ac:dyDescent="0.2">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x14ac:dyDescent="0.2">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x14ac:dyDescent="0.2">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x14ac:dyDescent="0.2">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x14ac:dyDescent="0.2">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x14ac:dyDescent="0.2">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x14ac:dyDescent="0.2">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x14ac:dyDescent="0.2">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x14ac:dyDescent="0.2">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x14ac:dyDescent="0.2">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x14ac:dyDescent="0.2">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x14ac:dyDescent="0.2">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x14ac:dyDescent="0.2">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x14ac:dyDescent="0.2">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x14ac:dyDescent="0.2">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x14ac:dyDescent="0.2">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x14ac:dyDescent="0.2">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x14ac:dyDescent="0.2">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x14ac:dyDescent="0.2">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x14ac:dyDescent="0.2">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x14ac:dyDescent="0.2">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x14ac:dyDescent="0.2">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x14ac:dyDescent="0.2">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x14ac:dyDescent="0.2">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x14ac:dyDescent="0.2">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x14ac:dyDescent="0.2">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x14ac:dyDescent="0.2">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x14ac:dyDescent="0.2">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x14ac:dyDescent="0.2">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x14ac:dyDescent="0.2">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x14ac:dyDescent="0.2">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x14ac:dyDescent="0.2">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x14ac:dyDescent="0.2">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x14ac:dyDescent="0.2">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x14ac:dyDescent="0.2">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x14ac:dyDescent="0.2">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x14ac:dyDescent="0.2">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x14ac:dyDescent="0.2">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x14ac:dyDescent="0.2">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x14ac:dyDescent="0.2">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x14ac:dyDescent="0.2">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x14ac:dyDescent="0.2">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x14ac:dyDescent="0.2">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x14ac:dyDescent="0.2">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x14ac:dyDescent="0.2">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ref="AC466:AC529" si="36">IF(AND($M466&lt;&gt;"",IFERROR(ABS($M466)&gt;ABS($L466),0)),1,0)</f>
        <v>0</v>
      </c>
      <c r="AD466" s="255">
        <f t="shared" ref="AD466:AD529" si="37">IF($L466&lt;&gt;"",IF(AND($U466&lt;&gt;"",OR(AND(IFERROR(ABS($U466)&lt;&gt;ABS($L466),0),$N466=""),AND(ISNONTEXT($N466),IFERROR(ABS($U466)&gt;ABS($L466),0)),ISTEXT(U466))),1,0),0)</f>
        <v>0</v>
      </c>
      <c r="AE466" s="255">
        <f t="shared" ref="AE466:AE529" si="38">IF(AND($X466&lt;&gt;0,$U466&lt;&gt;"",IFERROR(ABS($X466)&gt;ABS($U466),0)),1,0)</f>
        <v>0</v>
      </c>
      <c r="AF466" s="255">
        <f t="shared" ref="AF466:AF529" si="39">IF(AND($X466&lt;&gt;0,$U466&lt;&gt;"",$M466&lt;&gt;"",OR(ISNUMBER($N466),$N466=""),ABS($X466)&gt;IFERROR(ABS($M466),0)),1,0)</f>
        <v>0</v>
      </c>
      <c r="AG466" s="271"/>
    </row>
    <row r="467" spans="1:33" s="21" customFormat="1" ht="16.5" customHeight="1" x14ac:dyDescent="0.2">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v>0</v>
      </c>
      <c r="AD467" s="255">
        <f t="shared" si="37"/>
        <v>0</v>
      </c>
      <c r="AE467" s="255">
        <f t="shared" si="38"/>
        <v>0</v>
      </c>
      <c r="AF467" s="255">
        <f t="shared" si="39"/>
        <v>0</v>
      </c>
      <c r="AG467" s="271"/>
    </row>
    <row r="468" spans="1:33" s="21" customFormat="1" ht="16.5" customHeight="1" x14ac:dyDescent="0.2">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ref="AA468:AA531" si="40">IFERROR(X468+Y468,0)</f>
        <v>0</v>
      </c>
      <c r="AB468" s="270"/>
      <c r="AC468" s="255">
        <f t="shared" si="36"/>
        <v>0</v>
      </c>
      <c r="AD468" s="255">
        <f t="shared" si="37"/>
        <v>0</v>
      </c>
      <c r="AE468" s="255">
        <f t="shared" si="38"/>
        <v>0</v>
      </c>
      <c r="AF468" s="255">
        <f t="shared" si="39"/>
        <v>0</v>
      </c>
      <c r="AG468" s="271"/>
    </row>
    <row r="469" spans="1:33" s="21" customFormat="1" ht="16.5" customHeight="1" x14ac:dyDescent="0.2">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x14ac:dyDescent="0.2">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x14ac:dyDescent="0.2">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x14ac:dyDescent="0.2">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x14ac:dyDescent="0.2">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x14ac:dyDescent="0.2">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x14ac:dyDescent="0.2">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x14ac:dyDescent="0.2">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x14ac:dyDescent="0.2">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x14ac:dyDescent="0.2">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x14ac:dyDescent="0.2">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x14ac:dyDescent="0.2">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x14ac:dyDescent="0.2">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x14ac:dyDescent="0.2">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x14ac:dyDescent="0.2">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x14ac:dyDescent="0.2">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x14ac:dyDescent="0.2">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x14ac:dyDescent="0.2">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x14ac:dyDescent="0.2">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x14ac:dyDescent="0.2">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x14ac:dyDescent="0.2">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x14ac:dyDescent="0.2">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x14ac:dyDescent="0.2">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x14ac:dyDescent="0.2">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x14ac:dyDescent="0.2">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x14ac:dyDescent="0.2">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x14ac:dyDescent="0.2">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x14ac:dyDescent="0.2">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x14ac:dyDescent="0.2">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x14ac:dyDescent="0.2">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x14ac:dyDescent="0.2">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x14ac:dyDescent="0.2">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x14ac:dyDescent="0.2">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x14ac:dyDescent="0.2">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x14ac:dyDescent="0.2">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x14ac:dyDescent="0.2">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x14ac:dyDescent="0.2">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x14ac:dyDescent="0.2">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x14ac:dyDescent="0.2">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x14ac:dyDescent="0.2">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x14ac:dyDescent="0.2">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x14ac:dyDescent="0.2">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x14ac:dyDescent="0.2">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x14ac:dyDescent="0.2">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x14ac:dyDescent="0.2">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x14ac:dyDescent="0.2">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x14ac:dyDescent="0.2">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x14ac:dyDescent="0.2">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x14ac:dyDescent="0.2">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x14ac:dyDescent="0.2">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x14ac:dyDescent="0.2">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x14ac:dyDescent="0.2">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x14ac:dyDescent="0.2">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x14ac:dyDescent="0.2">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x14ac:dyDescent="0.2">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x14ac:dyDescent="0.2">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x14ac:dyDescent="0.2">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x14ac:dyDescent="0.2">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x14ac:dyDescent="0.2">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x14ac:dyDescent="0.2">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x14ac:dyDescent="0.2">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x14ac:dyDescent="0.2">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ref="AC530:AC545" si="41">IF(AND($M530&lt;&gt;"",IFERROR(ABS($M530)&gt;ABS($L530),0)),1,0)</f>
        <v>0</v>
      </c>
      <c r="AD530" s="255">
        <f t="shared" ref="AD530:AD545" si="42">IF($L530&lt;&gt;"",IF(AND($U530&lt;&gt;"",OR(AND(IFERROR(ABS($U530)&lt;&gt;ABS($L530),0),$N530=""),AND(ISNONTEXT($N530),IFERROR(ABS($U530)&gt;ABS($L530),0)),ISTEXT(U530))),1,0),0)</f>
        <v>0</v>
      </c>
      <c r="AE530" s="255">
        <f t="shared" ref="AE530:AE545" si="43">IF(AND($X530&lt;&gt;0,$U530&lt;&gt;"",IFERROR(ABS($X530)&gt;ABS($U530),0)),1,0)</f>
        <v>0</v>
      </c>
      <c r="AF530" s="255">
        <f t="shared" ref="AF530:AF545" si="44">IF(AND($X530&lt;&gt;0,$U530&lt;&gt;"",$M530&lt;&gt;"",OR(ISNUMBER($N530),$N530=""),ABS($X530)&gt;IFERROR(ABS($M530),0)),1,0)</f>
        <v>0</v>
      </c>
      <c r="AG530" s="271"/>
    </row>
    <row r="531" spans="1:33" s="21" customFormat="1" ht="16.5" customHeight="1" x14ac:dyDescent="0.2">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v>0</v>
      </c>
      <c r="AD531" s="255">
        <f t="shared" si="42"/>
        <v>0</v>
      </c>
      <c r="AE531" s="255">
        <f t="shared" si="43"/>
        <v>0</v>
      </c>
      <c r="AF531" s="255">
        <f t="shared" si="44"/>
        <v>0</v>
      </c>
      <c r="AG531" s="271"/>
    </row>
    <row r="532" spans="1:33" s="21" customFormat="1" ht="16.5" customHeight="1" x14ac:dyDescent="0.2">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ref="AA532:AA566" si="45">IFERROR(X532+Y532,0)</f>
        <v>0</v>
      </c>
      <c r="AB532" s="270"/>
      <c r="AC532" s="255">
        <f t="shared" si="41"/>
        <v>0</v>
      </c>
      <c r="AD532" s="255">
        <f t="shared" si="42"/>
        <v>0</v>
      </c>
      <c r="AE532" s="255">
        <f t="shared" si="43"/>
        <v>0</v>
      </c>
      <c r="AF532" s="255">
        <f t="shared" si="44"/>
        <v>0</v>
      </c>
      <c r="AG532" s="271"/>
    </row>
    <row r="533" spans="1:33" s="21" customFormat="1" ht="16.5" customHeight="1" x14ac:dyDescent="0.2">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x14ac:dyDescent="0.2">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x14ac:dyDescent="0.2">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x14ac:dyDescent="0.2">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x14ac:dyDescent="0.2">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x14ac:dyDescent="0.2">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x14ac:dyDescent="0.2">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x14ac:dyDescent="0.2">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x14ac:dyDescent="0.2">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x14ac:dyDescent="0.2">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x14ac:dyDescent="0.2">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x14ac:dyDescent="0.2">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x14ac:dyDescent="0.2">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x14ac:dyDescent="0.2">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ref="AC546:AC567" si="46">IF(AND($M546&lt;&gt;"",ABS($M546)&gt;ABS($L546)),1,0)</f>
        <v>0</v>
      </c>
      <c r="AD546" s="255">
        <f t="shared" ref="AD546:AD567" si="47">IF($L546&lt;&gt;"",IF(AND($U546&lt;&gt;"",ABS($U546)&lt;&gt;ABS($L546),OR(AND(ISNONTEXT($N546),ABS($U546)&gt;ABS($L546)),$N546="")),1,0),0)</f>
        <v>0</v>
      </c>
      <c r="AE546" s="255">
        <f t="shared" ref="AE546:AE567" si="48">IF(AND($X546&lt;&gt;0,$U546&lt;&gt;"",ABS($X546)&gt;ABS($U546)),1,0)</f>
        <v>0</v>
      </c>
      <c r="AF546" s="255">
        <f t="shared" ref="AF546:AF567" si="49">IF(AND($X546&lt;&gt;0,$U546&lt;&gt;"",$M546&lt;&gt;"",ABS($X546)&gt;ABS($M546)),1,0)</f>
        <v>0</v>
      </c>
      <c r="AG546" s="271"/>
    </row>
    <row r="547" spans="1:33" s="21" customFormat="1" ht="16.5" customHeight="1" x14ac:dyDescent="0.2">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6"/>
        <v>0</v>
      </c>
      <c r="AD547" s="255">
        <f t="shared" si="47"/>
        <v>0</v>
      </c>
      <c r="AE547" s="255">
        <f t="shared" si="48"/>
        <v>0</v>
      </c>
      <c r="AF547" s="255">
        <f t="shared" si="49"/>
        <v>0</v>
      </c>
      <c r="AG547" s="271"/>
    </row>
    <row r="548" spans="1:33" s="21" customFormat="1" ht="16.5" customHeight="1" x14ac:dyDescent="0.2">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6"/>
        <v>0</v>
      </c>
      <c r="AD548" s="255">
        <f t="shared" si="47"/>
        <v>0</v>
      </c>
      <c r="AE548" s="255">
        <f t="shared" si="48"/>
        <v>0</v>
      </c>
      <c r="AF548" s="255">
        <f t="shared" si="49"/>
        <v>0</v>
      </c>
      <c r="AG548" s="271"/>
    </row>
    <row r="549" spans="1:33" s="21" customFormat="1" ht="16.5" customHeight="1" x14ac:dyDescent="0.2">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6"/>
        <v>0</v>
      </c>
      <c r="AD549" s="255">
        <f t="shared" si="47"/>
        <v>0</v>
      </c>
      <c r="AE549" s="255">
        <f t="shared" si="48"/>
        <v>0</v>
      </c>
      <c r="AF549" s="255">
        <f t="shared" si="49"/>
        <v>0</v>
      </c>
      <c r="AG549" s="271"/>
    </row>
    <row r="550" spans="1:33" s="21" customFormat="1" ht="16.5" customHeight="1" x14ac:dyDescent="0.2">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6"/>
        <v>0</v>
      </c>
      <c r="AD550" s="255">
        <f t="shared" si="47"/>
        <v>0</v>
      </c>
      <c r="AE550" s="255">
        <f t="shared" si="48"/>
        <v>0</v>
      </c>
      <c r="AF550" s="255">
        <f t="shared" si="49"/>
        <v>0</v>
      </c>
      <c r="AG550" s="271"/>
    </row>
    <row r="551" spans="1:33" s="21" customFormat="1" ht="16.5" customHeight="1" x14ac:dyDescent="0.2">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6"/>
        <v>0</v>
      </c>
      <c r="AD551" s="255">
        <f t="shared" si="47"/>
        <v>0</v>
      </c>
      <c r="AE551" s="255">
        <f t="shared" si="48"/>
        <v>0</v>
      </c>
      <c r="AF551" s="255">
        <f t="shared" si="49"/>
        <v>0</v>
      </c>
      <c r="AG551" s="271"/>
    </row>
    <row r="552" spans="1:33" s="21" customFormat="1" ht="16.5" customHeight="1" x14ac:dyDescent="0.2">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6"/>
        <v>0</v>
      </c>
      <c r="AD552" s="255">
        <f t="shared" si="47"/>
        <v>0</v>
      </c>
      <c r="AE552" s="255">
        <f t="shared" si="48"/>
        <v>0</v>
      </c>
      <c r="AF552" s="255">
        <f t="shared" si="49"/>
        <v>0</v>
      </c>
      <c r="AG552" s="271"/>
    </row>
    <row r="553" spans="1:33" s="21" customFormat="1" ht="16.5" customHeight="1" x14ac:dyDescent="0.2">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6"/>
        <v>0</v>
      </c>
      <c r="AD553" s="255">
        <f t="shared" si="47"/>
        <v>0</v>
      </c>
      <c r="AE553" s="255">
        <f t="shared" si="48"/>
        <v>0</v>
      </c>
      <c r="AF553" s="255">
        <f t="shared" si="49"/>
        <v>0</v>
      </c>
      <c r="AG553" s="271"/>
    </row>
    <row r="554" spans="1:33" s="21" customFormat="1" ht="16.5" customHeight="1" x14ac:dyDescent="0.2">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6"/>
        <v>0</v>
      </c>
      <c r="AD554" s="255">
        <f t="shared" si="47"/>
        <v>0</v>
      </c>
      <c r="AE554" s="255">
        <f t="shared" si="48"/>
        <v>0</v>
      </c>
      <c r="AF554" s="255">
        <f t="shared" si="49"/>
        <v>0</v>
      </c>
      <c r="AG554" s="271"/>
    </row>
    <row r="555" spans="1:33" s="21" customFormat="1" ht="16.5" customHeight="1" x14ac:dyDescent="0.2">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6"/>
        <v>0</v>
      </c>
      <c r="AD555" s="255">
        <f t="shared" si="47"/>
        <v>0</v>
      </c>
      <c r="AE555" s="255">
        <f t="shared" si="48"/>
        <v>0</v>
      </c>
      <c r="AF555" s="255">
        <f t="shared" si="49"/>
        <v>0</v>
      </c>
      <c r="AG555" s="271"/>
    </row>
    <row r="556" spans="1:33" s="21" customFormat="1" ht="16.5" customHeight="1" x14ac:dyDescent="0.2">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6"/>
        <v>0</v>
      </c>
      <c r="AD556" s="255">
        <f t="shared" si="47"/>
        <v>0</v>
      </c>
      <c r="AE556" s="255">
        <f t="shared" si="48"/>
        <v>0</v>
      </c>
      <c r="AF556" s="255">
        <f t="shared" si="49"/>
        <v>0</v>
      </c>
      <c r="AG556" s="271"/>
    </row>
    <row r="557" spans="1:33" s="21" customFormat="1" ht="16.5" customHeight="1" x14ac:dyDescent="0.2">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6"/>
        <v>0</v>
      </c>
      <c r="AD557" s="255">
        <f t="shared" si="47"/>
        <v>0</v>
      </c>
      <c r="AE557" s="255">
        <f t="shared" si="48"/>
        <v>0</v>
      </c>
      <c r="AF557" s="255">
        <f t="shared" si="49"/>
        <v>0</v>
      </c>
      <c r="AG557" s="271"/>
    </row>
    <row r="558" spans="1:33" s="21" customFormat="1" ht="16.5" customHeight="1" x14ac:dyDescent="0.2">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6"/>
        <v>0</v>
      </c>
      <c r="AD558" s="255">
        <f t="shared" si="47"/>
        <v>0</v>
      </c>
      <c r="AE558" s="255">
        <f t="shared" si="48"/>
        <v>0</v>
      </c>
      <c r="AF558" s="255">
        <f t="shared" si="49"/>
        <v>0</v>
      </c>
      <c r="AG558" s="271"/>
    </row>
    <row r="559" spans="1:33" s="21" customFormat="1" ht="16.5" customHeight="1" x14ac:dyDescent="0.2">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6"/>
        <v>0</v>
      </c>
      <c r="AD559" s="255">
        <f t="shared" si="47"/>
        <v>0</v>
      </c>
      <c r="AE559" s="255">
        <f t="shared" si="48"/>
        <v>0</v>
      </c>
      <c r="AF559" s="255">
        <f t="shared" si="49"/>
        <v>0</v>
      </c>
      <c r="AG559" s="271"/>
    </row>
    <row r="560" spans="1:33" s="21" customFormat="1" ht="16.5" customHeight="1" x14ac:dyDescent="0.2">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6"/>
        <v>0</v>
      </c>
      <c r="AD560" s="255">
        <f t="shared" si="47"/>
        <v>0</v>
      </c>
      <c r="AE560" s="255">
        <f t="shared" si="48"/>
        <v>0</v>
      </c>
      <c r="AF560" s="255">
        <f t="shared" si="49"/>
        <v>0</v>
      </c>
      <c r="AG560" s="271"/>
    </row>
    <row r="561" spans="1:33" s="21" customFormat="1" ht="16.5" customHeight="1" x14ac:dyDescent="0.2">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6"/>
        <v>0</v>
      </c>
      <c r="AD561" s="255">
        <f t="shared" si="47"/>
        <v>0</v>
      </c>
      <c r="AE561" s="255">
        <f t="shared" si="48"/>
        <v>0</v>
      </c>
      <c r="AF561" s="255">
        <f t="shared" si="49"/>
        <v>0</v>
      </c>
      <c r="AG561" s="271"/>
    </row>
    <row r="562" spans="1:33" s="21" customFormat="1" ht="16.5" customHeight="1" x14ac:dyDescent="0.2">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6"/>
        <v>0</v>
      </c>
      <c r="AD562" s="255">
        <f t="shared" si="47"/>
        <v>0</v>
      </c>
      <c r="AE562" s="255">
        <f t="shared" si="48"/>
        <v>0</v>
      </c>
      <c r="AF562" s="255">
        <f t="shared" si="49"/>
        <v>0</v>
      </c>
      <c r="AG562" s="271"/>
    </row>
    <row r="563" spans="1:33" s="21" customFormat="1" ht="16.5" customHeight="1" x14ac:dyDescent="0.2">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6"/>
        <v>0</v>
      </c>
      <c r="AD563" s="255">
        <f t="shared" si="47"/>
        <v>0</v>
      </c>
      <c r="AE563" s="255">
        <f t="shared" si="48"/>
        <v>0</v>
      </c>
      <c r="AF563" s="255">
        <f t="shared" si="49"/>
        <v>0</v>
      </c>
      <c r="AG563" s="271"/>
    </row>
    <row r="564" spans="1:33" s="21" customFormat="1" ht="16.5" customHeight="1" x14ac:dyDescent="0.2">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6"/>
        <v>0</v>
      </c>
      <c r="AD564" s="255">
        <f t="shared" si="47"/>
        <v>0</v>
      </c>
      <c r="AE564" s="255">
        <f t="shared" si="48"/>
        <v>0</v>
      </c>
      <c r="AF564" s="255">
        <f t="shared" si="49"/>
        <v>0</v>
      </c>
      <c r="AG564" s="271"/>
    </row>
    <row r="565" spans="1:33" s="21" customFormat="1" ht="16.5" customHeight="1" x14ac:dyDescent="0.2">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6"/>
        <v>0</v>
      </c>
      <c r="AD565" s="255">
        <f t="shared" si="47"/>
        <v>0</v>
      </c>
      <c r="AE565" s="255">
        <f t="shared" si="48"/>
        <v>0</v>
      </c>
      <c r="AF565" s="255">
        <f t="shared" si="49"/>
        <v>0</v>
      </c>
      <c r="AG565" s="271"/>
    </row>
    <row r="566" spans="1:33" s="21" customFormat="1" ht="16.5" customHeight="1" x14ac:dyDescent="0.2">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6"/>
        <v>0</v>
      </c>
      <c r="AD566" s="255">
        <f t="shared" si="47"/>
        <v>0</v>
      </c>
      <c r="AE566" s="255">
        <f t="shared" si="48"/>
        <v>0</v>
      </c>
      <c r="AF566" s="255">
        <f t="shared" si="49"/>
        <v>0</v>
      </c>
      <c r="AG566" s="271"/>
    </row>
    <row r="567" spans="1:33" s="21" customFormat="1" ht="16.5" customHeight="1" thickBot="1" x14ac:dyDescent="0.25">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6"/>
        <v>0</v>
      </c>
      <c r="AD567" s="255">
        <f t="shared" si="47"/>
        <v>0</v>
      </c>
      <c r="AE567" s="255">
        <f t="shared" si="48"/>
        <v>0</v>
      </c>
      <c r="AF567" s="255">
        <f t="shared" si="49"/>
        <v>0</v>
      </c>
      <c r="AG567" s="271"/>
    </row>
    <row r="568" spans="1:33" s="19" customFormat="1" x14ac:dyDescent="0.2">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4">
    <mergeCell ref="W14:W15"/>
    <mergeCell ref="Q11:R11"/>
    <mergeCell ref="A1:X1"/>
    <mergeCell ref="A2:X4"/>
    <mergeCell ref="C6:N6"/>
    <mergeCell ref="C7:K7"/>
    <mergeCell ref="C9:G9"/>
    <mergeCell ref="D11:F11"/>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s>
  <conditionalFormatting sqref="Q11 T11 X11">
    <cfRule type="cellIs" dxfId="51" priority="37" operator="equal">
      <formula>0</formula>
    </cfRule>
  </conditionalFormatting>
  <conditionalFormatting sqref="B18:B567">
    <cfRule type="expression" dxfId="50" priority="42">
      <formula>AND(B18="",OR($X18&lt;&gt;"",$E18&lt;&gt;"",$C18&lt;&gt;"",$D18&lt;&gt;""))</formula>
    </cfRule>
  </conditionalFormatting>
  <conditionalFormatting sqref="F18:H567">
    <cfRule type="expression" dxfId="49" priority="13">
      <formula>AND(F18="",OR($X18&gt;0,AND($E18&lt;&gt;"",ISERROR(SEARCH("guts*",$E18)))))</formula>
    </cfRule>
    <cfRule type="expression" dxfId="48" priority="28" stopIfTrue="1">
      <formula>OR(F18="",AND(F18="",$X18&lt;0))</formula>
    </cfRule>
  </conditionalFormatting>
  <conditionalFormatting sqref="C18:C567">
    <cfRule type="expression" dxfId="47" priority="40">
      <formula>AND(C18="",OR($X18&lt;&gt;"",$B18&lt;&gt;"",$D18&lt;&gt;"",$E18&lt;&gt;""))</formula>
    </cfRule>
  </conditionalFormatting>
  <conditionalFormatting sqref="X16:X17">
    <cfRule type="expression" dxfId="46" priority="39">
      <formula>$X$16&lt;0</formula>
    </cfRule>
  </conditionalFormatting>
  <conditionalFormatting sqref="T12:X12 A12">
    <cfRule type="cellIs" dxfId="45" priority="38" operator="equal">
      <formula>""</formula>
    </cfRule>
  </conditionalFormatting>
  <conditionalFormatting sqref="I18:I567">
    <cfRule type="expression" dxfId="44" priority="36">
      <formula>AND(OR($X18&lt;&gt;"",$E18&lt;&gt;"",$K18&lt;&gt;""),$I18="")</formula>
    </cfRule>
  </conditionalFormatting>
  <conditionalFormatting sqref="N18:N567">
    <cfRule type="expression" dxfId="43" priority="1">
      <formula>AND(OR($X18&lt;&gt;"",$U18&lt;&gt;""),$L18&lt;&gt;"",$N18="",$U18&lt;&gt;$L18)</formula>
    </cfRule>
    <cfRule type="expression" dxfId="42" priority="35">
      <formula>AND(OR($X18&lt;&gt;"",$U18&lt;&gt;""),$L18&lt;&gt;"",ISNONTEXT($N18),OR($U18&gt;$L18,$AF18=1,AND(ISNUMBER($N18),$N18&gt;=1)))</formula>
    </cfRule>
  </conditionalFormatting>
  <conditionalFormatting sqref="S18:S567">
    <cfRule type="expression" dxfId="41" priority="34">
      <formula>AND(OR($X18&lt;&gt;"",$M18&lt;&gt;"",$T18&lt;&gt;""),$S18="")</formula>
    </cfRule>
  </conditionalFormatting>
  <conditionalFormatting sqref="L18:M567">
    <cfRule type="expression" dxfId="40" priority="14">
      <formula>AND(OR($X18&lt;&gt;"",$I18&lt;&gt;"",$E18&lt;&gt;"",$K18&lt;&gt;""),L18="")</formula>
    </cfRule>
  </conditionalFormatting>
  <conditionalFormatting sqref="U18:V567">
    <cfRule type="expression" dxfId="39" priority="10">
      <formula>AND(U18="",OR($X18&lt;&gt;"",$M18&lt;&gt;"",$S18&lt;&gt;"",$T18&lt;&gt;""))</formula>
    </cfRule>
  </conditionalFormatting>
  <conditionalFormatting sqref="E18:E567">
    <cfRule type="expression" dxfId="38" priority="21">
      <formula>AND(E18="",OR($X18&lt;&gt;"",$B18&lt;&gt;"",$C18&lt;&gt;"",$D18&lt;&gt;""))</formula>
    </cfRule>
    <cfRule type="expression" dxfId="37" priority="31">
      <formula>OR(AND(ISNUMBER(SEARCH("guts",E18)),X18&gt;0),AND(ISERROR(SEARCH("guts",E18)),X18&lt;0))</formula>
    </cfRule>
  </conditionalFormatting>
  <conditionalFormatting sqref="X11">
    <cfRule type="expression" dxfId="36" priority="30">
      <formula>LEN($C$4)&lt;$X$1</formula>
    </cfRule>
  </conditionalFormatting>
  <conditionalFormatting sqref="X11">
    <cfRule type="containsText" dxfId="35" priority="29" operator="containsText" text="kos">
      <formula>NOT(ISERROR(SEARCH("kos",X11)))</formula>
    </cfRule>
  </conditionalFormatting>
  <conditionalFormatting sqref="P18:Q567">
    <cfRule type="expression" dxfId="34" priority="43">
      <formula>AND($H$8="Ja",OR($X18&lt;&gt;"",$M18&lt;&gt;""),P18="")</formula>
    </cfRule>
  </conditionalFormatting>
  <conditionalFormatting sqref="R18:R567">
    <cfRule type="expression" dxfId="33" priority="23">
      <formula>AND($H$8="Ja",OR($X18&lt;&gt;"",$M18&lt;&gt;""),R18="")</formula>
    </cfRule>
    <cfRule type="containsText" dxfId="32" priority="24" operator="containsText" text="gebr">
      <formula>NOT(ISERROR(SEARCH("gebr",R18)))</formula>
    </cfRule>
    <cfRule type="containsText" dxfId="31" priority="44" operator="containsText" text="vorf">
      <formula>NOT(ISERROR(SEARCH("vorf",R18)))</formula>
    </cfRule>
  </conditionalFormatting>
  <conditionalFormatting sqref="D11">
    <cfRule type="cellIs" dxfId="30" priority="27" operator="notEqual">
      <formula>""</formula>
    </cfRule>
  </conditionalFormatting>
  <conditionalFormatting sqref="X11">
    <cfRule type="expression" dxfId="29" priority="45">
      <formula>LEN($X$6)&lt;$AB$5</formula>
    </cfRule>
  </conditionalFormatting>
  <conditionalFormatting sqref="D18:D567">
    <cfRule type="expression" dxfId="28" priority="15">
      <formula>AND(D18="",OR($X18&lt;&gt;"",$B18&lt;&gt;"",$C18&lt;&gt;"",$E18&lt;&gt;""))</formula>
    </cfRule>
  </conditionalFormatting>
  <conditionalFormatting sqref="K18:K567">
    <cfRule type="expression" dxfId="27" priority="41">
      <formula>AND(K18="",OR($X18&lt;&gt;0,$I18&lt;&gt;"",$E18&lt;&gt;""))</formula>
    </cfRule>
  </conditionalFormatting>
  <conditionalFormatting sqref="T18:T567">
    <cfRule type="expression" dxfId="26" priority="25">
      <formula>AND(T18="",OR($X18&lt;&gt;0,$M18&lt;&gt;"",$S18&lt;&gt;""))</formula>
    </cfRule>
  </conditionalFormatting>
  <conditionalFormatting sqref="M18:M567">
    <cfRule type="expression" dxfId="25" priority="33">
      <formula>OR(AND(OR($M18&lt;&gt;"",$M18&lt;&gt;0),IFERROR(ABS($M18)&gt;ABS($L18),0)),AND($X18&lt;&gt;0,$M18&lt;&gt;"",ISNONTEXT($N18),OR(IFERROR(ABS($X18)&gt;ABS($M18),0),$AF18&lt;&gt;0)),AND(AND(ISNUMBER($M18),$M18&gt;0),IFERROR(ABS($X18)&gt;ABS($M18),0)))</formula>
    </cfRule>
  </conditionalFormatting>
  <conditionalFormatting sqref="C6:C7 D8 H8 Q11 T11 X11 X6:X8">
    <cfRule type="containsText" dxfId="24" priority="20" operator="containsText" text="fehlt">
      <formula>NOT(ISERROR(SEARCH("fehlt",C6)))</formula>
    </cfRule>
  </conditionalFormatting>
  <conditionalFormatting sqref="AA18:AA567">
    <cfRule type="expression" dxfId="23" priority="7">
      <formula>AND($AB18="",OR($Y18="",$AA18&lt;&gt;$X18),OR(AND($Y18&lt;&gt;"",ABS($Y18)&gt;ABS($X18)),AND($AA18&lt;0,ISERROR(SEARCH("guts",$E18))),AND($AA18&gt;0,ISNUMBER(SEARCH("guts",$E18))),$AA18&lt;&gt;$X18))</formula>
    </cfRule>
    <cfRule type="cellIs" dxfId="22" priority="19" operator="notEqual">
      <formula>0</formula>
    </cfRule>
  </conditionalFormatting>
  <conditionalFormatting sqref="O18:O567">
    <cfRule type="expression" dxfId="21" priority="18">
      <formula>AND(OR($X18&lt;&gt;"",$M18&lt;&gt;""),$O18="")</formula>
    </cfRule>
  </conditionalFormatting>
  <conditionalFormatting sqref="J18:J567">
    <cfRule type="expression" dxfId="20" priority="17">
      <formula>AND(OR($X18&lt;&gt;"",$E18&lt;&gt;"",$K18&lt;&gt;""),$J18="")</formula>
    </cfRule>
  </conditionalFormatting>
  <conditionalFormatting sqref="I8">
    <cfRule type="containsText" dxfId="19" priority="16" operator="containsText" text="fehlt">
      <formula>NOT(ISERROR(SEARCH("fehlt",I8)))</formula>
    </cfRule>
  </conditionalFormatting>
  <conditionalFormatting sqref="C18:E567">
    <cfRule type="expression" dxfId="18" priority="26">
      <formula>AND($B18="",C18&lt;&gt;"")</formula>
    </cfRule>
  </conditionalFormatting>
  <conditionalFormatting sqref="I18:J567 L18:M567 O18:S567 U18:V567">
    <cfRule type="expression" dxfId="17" priority="9">
      <formula>AND($B18="",$X18="",I18&lt;&gt;"")</formula>
    </cfRule>
  </conditionalFormatting>
  <conditionalFormatting sqref="AB18:AB559">
    <cfRule type="expression" dxfId="16" priority="12">
      <formula>AND($AB18="",$X18&lt;&gt;"",OR(AND($Y18&lt;&gt;"",ABS($Y18)&gt;ABS($X18)),AND($AA18&lt;0,ISERROR(SEARCH("guts",$E18))),AND($AA18&gt;0,ISNUMBER(SEARCH("guts",$E18))),$AA18&lt;&gt;$X18))</formula>
    </cfRule>
  </conditionalFormatting>
  <conditionalFormatting sqref="W18:W567">
    <cfRule type="cellIs" dxfId="15" priority="11" operator="equal">
      <formula>""</formula>
    </cfRule>
  </conditionalFormatting>
  <conditionalFormatting sqref="L18:L567">
    <cfRule type="expression" dxfId="14" priority="22">
      <formula>OR(AND($M18&lt;&gt;"",OR(ISTEXT($U18),IFERROR(ABS($M18)&gt;ABS($L18),0))),AND($L18&lt;&gt;"",$U18&lt;&gt;0,OR(AND(OR(ISNUMBER($N18),$N18=""),IFERROR(ABS($U18)&gt;ABS($L18),0)),$N18=""),IFERROR(ABS($U18)&lt;&gt;ABS($L18),0)))</formula>
    </cfRule>
  </conditionalFormatting>
  <conditionalFormatting sqref="U18:U567">
    <cfRule type="expression" dxfId="13" priority="32">
      <formula>AND(OR($L18&lt;&gt;"",$U18&lt;&gt;""),OR(AND(ISNONTEXT($N18),$L18&lt;&gt;"",IFERROR(ABS($U18)&gt;ABS($L18),0)),IFERROR(ABS($X18)&gt;ABS($U18),0),$AD18&gt;0,ISTEXT($U18)))</formula>
    </cfRule>
  </conditionalFormatting>
  <conditionalFormatting sqref="Y18:Y567">
    <cfRule type="expression" dxfId="12" priority="8">
      <formula>OR(AND($X18&lt;&gt;$AA18,$Y18&lt;&gt;"",$AB18=""),AND(OR(ABS($Y18)&gt;ABS($X18),ISERROR(SEARCH("guts",$E18))),OR($AA18&lt;0,AND($AA18&gt;0,ISNUMBER(SEARCH("guts",$E18)))),$AB18=""))</formula>
    </cfRule>
  </conditionalFormatting>
  <conditionalFormatting sqref="L15">
    <cfRule type="expression" dxfId="11" priority="6">
      <formula>OR($AC$15&gt;0,$AD$15&gt;0)</formula>
    </cfRule>
  </conditionalFormatting>
  <conditionalFormatting sqref="U15">
    <cfRule type="expression" dxfId="10" priority="5">
      <formula>OR($AD$15&gt;0,$AE$15&gt;0)</formula>
    </cfRule>
  </conditionalFormatting>
  <conditionalFormatting sqref="M15">
    <cfRule type="expression" dxfId="9" priority="4">
      <formula>OR($AC$15&gt;0,$AF$15&gt;0)</formula>
    </cfRule>
  </conditionalFormatting>
  <conditionalFormatting sqref="X14">
    <cfRule type="expression" dxfId="8" priority="3">
      <formula>OR($AE$15&gt;0,$AF$15&gt;0)</formula>
    </cfRule>
  </conditionalFormatting>
  <conditionalFormatting sqref="X15">
    <cfRule type="expression" dxfId="7" priority="2">
      <formula>OR($AE$15&gt;0,$AF$15&gt;0)</formula>
    </cfRule>
  </conditionalFormatting>
  <conditionalFormatting sqref="K18:K567 T18:T567">
    <cfRule type="cellIs" dxfId="6" priority="625" operator="equal">
      <formula>0</formula>
    </cfRule>
    <cfRule type="expression" dxfId="5" priority="626">
      <formula>AND(K18&lt;&gt;"",OR(K18&lt;$Q$11,K18&gt;$T$11,K18&lt;$F18,))</formula>
    </cfRule>
  </conditionalFormatting>
  <conditionalFormatting sqref="F18:F567">
    <cfRule type="expression" dxfId="4" priority="629" stopIfTrue="1">
      <formula>AND($F18&lt;&gt;"",OR($F18&lt;$Q$11,$F18&gt;$T$11,$F18&gt;$G18,$F18&gt;$H18))</formula>
    </cfRule>
  </conditionalFormatting>
  <conditionalFormatting sqref="X18:X567">
    <cfRule type="expression" dxfId="3" priority="630">
      <formula>IF(X18&lt;&gt;"",OR(B18="",C18="",D18="",E18="",AND(X18&gt;0,F18=""),AND(X18&gt;0,G18=""),AND(X18&gt;0,H18=""),I18="",K18="",L18="",M18="",AND($H$8="ja",P18=""),AND($H$8="ja",R18=""),U18="",T18="",W18=""),)</formula>
    </cfRule>
    <cfRule type="expression" dxfId="0" priority="631">
      <formula>AND(X18&lt;&gt;"",OR(AND($F18&lt;&gt;"",$F18&lt;$Q$11),$F18&gt;$T$11,AND($G18&lt;&gt;"",$G18&lt;$Q$11),$G18&gt;$T$11,AND($H18&lt;&gt;"",$H18&lt;$Q$11),$H18&gt;$T$11,$K18&lt;$Q$11,$K18&gt;$T$11,$T18&lt;$Q$11,$T18&gt;$T$11,ISERROR(SEARCH("neu*",R18)),X18&lt;200,$W18="ja"))</formula>
    </cfRule>
    <cfRule type="expression" dxfId="2" priority="632">
      <formula>AND(OR($L18&lt;&gt;"",$U18&lt;&gt;""),OR(AND(AND(ISNUMBER($M18),$M18&gt;0),IFERROR(ABS($X18)&gt;ABS($M18),0)),IFERROR(ABS($X18)&gt;ABS($U18),0),$AE18&gt;0,$AF18&gt;0))</formula>
    </cfRule>
  </conditionalFormatting>
  <conditionalFormatting sqref="G18:H567">
    <cfRule type="expression" dxfId="1" priority="633">
      <formula>OR(AND(G18&lt;&gt;"",OR(G18&lt;$Q$11,G18&gt;$T$11,$H18="",$H18&lt;$G18)),AND($H18&lt;&gt;"",$G18=""),AND($F18&lt;&gt;"",$G18&lt;$F18))</formula>
    </cfRule>
  </conditionalFormatting>
  <dataValidations count="14">
    <dataValidation operator="greaterThan" allowBlank="1" showInputMessage="1" showErrorMessage="1" errorTitle="Fehlerhafte Eingabe!" error="Eingabe unzureichend oder außerhalb des zulässigen Bereichs!" promptTitle="Hinweis zur Eingabe:" prompt="Geben Sie mindestens 5 Ziffern ein!" sqref="X11"/>
    <dataValidation type="textLength" operator="greaterThanOrEqual" allowBlank="1" showInputMessage="1" showErrorMessage="1" errorTitle="Fehlerhafte Eingabe!" error="Eingabe unzureichend oder außerhalb des zulässigen Bereichs!" promptTitle="Hinweis zur Eingabe:" prompt="Geben Sie mindestens 3 Zeichen (z.B. K 1.1) ein!" sqref="B18:B567">
      <formula1>3</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list" allowBlank="1" showInputMessage="1" showErrorMessage="1" errorTitle="Fehlerhafte Eingabe!" error="Nur Einträge aus der Liste zulässig!" promptTitle="Hinweis zur Eingabe:" prompt="Bitte wählen Sie aus der Liste aus!" sqref="R18:R567">
      <formula1>"Gebraucht,Neu,Vorführgerät"</formula1>
    </dataValidation>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operator="greaterThan" allowBlank="1" showErrorMessage="1" errorTitle="Fehlerhafte Eingabe!" error="Eingabe unzureichend oder außerhalb des zulässigen Bereichs!" promptTitle="Hinweis zur Eingabe:" prompt="Geben Sie mindestens 5 Ziffern ein!" sqref="X6"/>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list" allowBlank="1" showInputMessage="1" showErrorMessage="1" errorTitle="Fehlerhafte Eingabe!" error="Nur Einträge aus der Liste zulässig!" promptTitle="Hinweis zur Eingabe:" prompt="Bitte wählen Sie aus der Liste aus!" sqref="Z18:Z567">
      <formula1>"'01-01,02-01,03-01,03-02,03-03,03-04,03-05,03-06,04-01,04-02,05-01,05-02,05-03,05-04,06-01,06-02,06-03,06-04,07-01,07-02,07-03,08-01,08-02,08-03,08-04,09-01,09-02,10-01,10-02,10-03,10-04,10-05,11-01,12-01,12-02,12-03,12-04,13-01,14-01,15-01,16-01,17-01,"</formula1>
    </dataValidation>
    <dataValidation type="list" allowBlank="1" showInputMessage="1" showErrorMessage="1" errorTitle="Fehlerhafte Eingabe!" error="Nur Einträge aus der Liste zulässig!" promptTitle="Hinweis zur Eingabe:" prompt="Bitte wählen Sie aus der Liste aus!" sqref="W18:W567">
      <formula1>"Ja,Nein"</formula1>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Y18:Y567">
      <formula1>-999999999</formula1>
      <formula2>999999999</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list" allowBlank="1" showInputMessage="1" showErrorMessage="1" errorTitle="Fehlerhafte Eingabe!" error="Nur Einträge aus der Liste zulässig!" promptTitle="Hinweis zur Eingabe:" prompt="Bitte wählen Sie aus der Liste aus!" sqref="P18:P567">
      <formula1>"Anl. in Bau,Bau/Grund,BGA/EDV-Anl.,GWG (aktiviert),Immat./Softw.,Maschinen o.Ä.,nicht aktiviert,"</formula1>
    </dataValidation>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s>
  <printOptions horizontalCentered="1"/>
  <pageMargins left="0.196850393700787" right="0.196850393700787" top="0.196850393700787" bottom="1.1023622047244099" header="0.196850393700787" footer="0.15748031496063"/>
  <pageSetup paperSize="9" scale="44" fitToHeight="20" orientation="landscape" cellComments="asDisplayed" r:id="rId1"/>
  <headerFooter>
    <oddFooter>&amp;L&amp;"Tahoma,Standard"&amp;14....................&amp;12
  &amp;10rechtsgültige Fertigung
  (Datum, Stempel, Unterschrift)&amp;C&amp;"Tahoma,Standard"Seite &amp;P von &amp;N &amp;R&amp;"Tahoma,Standard"&amp;14....................&amp;10
Aktivierungsbestätitgung StB/WP
 (Datum, Stempel, Unterschrift)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568"/>
  <sheetViews>
    <sheetView showGridLines="0"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0" customWidth="1"/>
    <col min="2" max="2" width="12.140625" style="31" customWidth="1"/>
    <col min="3" max="3" width="28.5703125" style="32" customWidth="1"/>
    <col min="4" max="4" width="30" style="33" customWidth="1"/>
    <col min="5" max="5" width="14.28515625" style="31" customWidth="1"/>
    <col min="6" max="6" width="15" style="34" customWidth="1"/>
    <col min="7" max="7" width="12.140625" style="35" customWidth="1"/>
    <col min="8" max="8" width="12.85546875" style="35" customWidth="1"/>
    <col min="9" max="9" width="15.7109375" style="30" customWidth="1"/>
    <col min="10" max="10" width="15.7109375" style="43" customWidth="1"/>
    <col min="11" max="11" width="12.140625" style="36" customWidth="1"/>
    <col min="12" max="13" width="15.7109375" style="36" customWidth="1"/>
    <col min="14" max="14" width="11.42578125" style="31" customWidth="1"/>
    <col min="15" max="15" width="11.42578125" style="43" hidden="1" customWidth="1"/>
    <col min="16" max="17" width="12.85546875" style="43" customWidth="1"/>
    <col min="18" max="18" width="11.42578125" style="43" customWidth="1"/>
    <col min="19" max="19" width="15.7109375" style="37" customWidth="1"/>
    <col min="20" max="20" width="12.140625" style="38" customWidth="1"/>
    <col min="21" max="21" width="15.7109375" style="39" customWidth="1"/>
    <col min="22" max="22" width="15.7109375" style="39" hidden="1" customWidth="1"/>
    <col min="23" max="23" width="7.140625" style="47" customWidth="1"/>
    <col min="24" max="24" width="16.42578125" style="281" customWidth="1"/>
    <col min="25" max="25" width="15.85546875" style="246" hidden="1" customWidth="1" outlineLevel="1"/>
    <col min="26" max="26" width="15.85546875" style="239" hidden="1" customWidth="1" outlineLevel="1"/>
    <col min="27" max="27" width="15.7109375" style="240" hidden="1" customWidth="1" outlineLevel="1"/>
    <col min="28" max="28" width="42.85546875" style="240" hidden="1" customWidth="1" outlineLevel="1"/>
    <col min="29" max="29" width="10.140625" style="240" hidden="1" customWidth="1" outlineLevel="1"/>
    <col min="30" max="31" width="8.7109375" style="242" hidden="1" customWidth="1" outlineLevel="1"/>
    <col min="32" max="32" width="7" style="242" hidden="1" customWidth="1" outlineLevel="1"/>
    <col min="33" max="33" width="11.42578125" style="242" collapsed="1"/>
    <col min="34" max="16384" width="11.42578125" style="40"/>
  </cols>
  <sheetData>
    <row r="1" spans="1:33" ht="9" customHeight="1" x14ac:dyDescent="0.2">
      <c r="A1" s="466"/>
      <c r="B1" s="466"/>
      <c r="C1" s="466"/>
      <c r="D1" s="466"/>
      <c r="E1" s="466"/>
      <c r="F1" s="466"/>
      <c r="G1" s="466"/>
      <c r="H1" s="466"/>
      <c r="I1" s="466"/>
      <c r="J1" s="466"/>
      <c r="K1" s="466"/>
      <c r="L1" s="466"/>
      <c r="M1" s="466"/>
      <c r="N1" s="466"/>
      <c r="O1" s="466"/>
      <c r="P1" s="466"/>
      <c r="Q1" s="466"/>
      <c r="R1" s="466"/>
      <c r="S1" s="466"/>
      <c r="T1" s="466"/>
      <c r="U1" s="466"/>
      <c r="V1" s="466"/>
      <c r="W1" s="466"/>
      <c r="X1" s="466"/>
      <c r="Y1" s="239"/>
      <c r="AC1" s="241"/>
    </row>
    <row r="2" spans="1:33" ht="15" customHeight="1" x14ac:dyDescent="0.2">
      <c r="A2" s="467" t="s">
        <v>27</v>
      </c>
      <c r="B2" s="467"/>
      <c r="C2" s="467"/>
      <c r="D2" s="467"/>
      <c r="E2" s="467"/>
      <c r="F2" s="467"/>
      <c r="G2" s="467"/>
      <c r="H2" s="467"/>
      <c r="I2" s="467"/>
      <c r="J2" s="467"/>
      <c r="K2" s="467"/>
      <c r="L2" s="467"/>
      <c r="M2" s="467"/>
      <c r="N2" s="467"/>
      <c r="O2" s="467"/>
      <c r="P2" s="467"/>
      <c r="Q2" s="467"/>
      <c r="R2" s="467"/>
      <c r="S2" s="467"/>
      <c r="T2" s="467"/>
      <c r="U2" s="467"/>
      <c r="V2" s="467"/>
      <c r="W2" s="467"/>
      <c r="X2" s="467"/>
      <c r="Y2" s="239"/>
    </row>
    <row r="3" spans="1:33" ht="15" customHeight="1" x14ac:dyDescent="0.2">
      <c r="A3" s="467"/>
      <c r="B3" s="467"/>
      <c r="C3" s="467"/>
      <c r="D3" s="467"/>
      <c r="E3" s="467"/>
      <c r="F3" s="467"/>
      <c r="G3" s="467"/>
      <c r="H3" s="467"/>
      <c r="I3" s="467"/>
      <c r="J3" s="467"/>
      <c r="K3" s="467"/>
      <c r="L3" s="467"/>
      <c r="M3" s="467"/>
      <c r="N3" s="467"/>
      <c r="O3" s="467"/>
      <c r="P3" s="467"/>
      <c r="Q3" s="467"/>
      <c r="R3" s="467"/>
      <c r="S3" s="467"/>
      <c r="T3" s="467"/>
      <c r="U3" s="467"/>
      <c r="V3" s="467"/>
      <c r="W3" s="467"/>
      <c r="X3" s="467"/>
      <c r="Y3" s="239"/>
    </row>
    <row r="4" spans="1:33" ht="15" customHeight="1" thickBot="1" x14ac:dyDescent="0.25">
      <c r="A4" s="468"/>
      <c r="B4" s="468"/>
      <c r="C4" s="468"/>
      <c r="D4" s="468"/>
      <c r="E4" s="468"/>
      <c r="F4" s="468"/>
      <c r="G4" s="468"/>
      <c r="H4" s="468"/>
      <c r="I4" s="468"/>
      <c r="J4" s="468"/>
      <c r="K4" s="468"/>
      <c r="L4" s="468"/>
      <c r="M4" s="468"/>
      <c r="N4" s="468"/>
      <c r="O4" s="468"/>
      <c r="P4" s="468"/>
      <c r="Q4" s="468"/>
      <c r="R4" s="468"/>
      <c r="S4" s="468"/>
      <c r="T4" s="468"/>
      <c r="U4" s="468"/>
      <c r="V4" s="468"/>
      <c r="W4" s="468"/>
      <c r="X4" s="468"/>
      <c r="Y4" s="239"/>
    </row>
    <row r="5" spans="1:33" s="24" customFormat="1" ht="4.5" customHeight="1" x14ac:dyDescent="0.25">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33" ht="14.25" x14ac:dyDescent="0.2">
      <c r="A6" s="156" t="s">
        <v>45</v>
      </c>
      <c r="B6" s="157"/>
      <c r="C6" s="469" t="str">
        <f>IF('Allgemeine Daten'!E6="","Eingabe fehlt!",'Allgemeine Daten'!E6)</f>
        <v>Eingabe fehlt!</v>
      </c>
      <c r="D6" s="469"/>
      <c r="E6" s="469"/>
      <c r="F6" s="469"/>
      <c r="G6" s="469"/>
      <c r="H6" s="469"/>
      <c r="I6" s="469"/>
      <c r="J6" s="469"/>
      <c r="K6" s="469"/>
      <c r="L6" s="469"/>
      <c r="M6" s="469"/>
      <c r="N6" s="469"/>
      <c r="O6" s="158"/>
      <c r="P6" s="158"/>
      <c r="Q6" s="158"/>
      <c r="R6" s="158"/>
      <c r="S6" s="159"/>
      <c r="T6" s="160"/>
      <c r="U6" s="161"/>
      <c r="V6" s="162"/>
      <c r="W6" s="163" t="s">
        <v>0</v>
      </c>
      <c r="X6" s="164" t="str">
        <f>IF('Allgemeine Daten'!U6="","Eingabe fehlt!",'Allgemeine Daten'!U6)</f>
        <v>Eingabe fehlt!</v>
      </c>
    </row>
    <row r="7" spans="1:33" ht="15.75" customHeight="1" x14ac:dyDescent="0.2">
      <c r="A7" s="156" t="s">
        <v>47</v>
      </c>
      <c r="B7" s="165"/>
      <c r="C7" s="469" t="str">
        <f>IF('Allgemeine Daten'!E7="","Eingabe fehlt!",'Allgemeine Daten'!E7)</f>
        <v>Eingabe fehlt!</v>
      </c>
      <c r="D7" s="469"/>
      <c r="E7" s="469"/>
      <c r="F7" s="469"/>
      <c r="G7" s="469"/>
      <c r="H7" s="469"/>
      <c r="I7" s="469"/>
      <c r="J7" s="469"/>
      <c r="K7" s="469"/>
      <c r="L7" s="172"/>
      <c r="M7" s="158"/>
      <c r="N7" s="158"/>
      <c r="O7" s="158"/>
      <c r="P7" s="158"/>
      <c r="Q7" s="158"/>
      <c r="R7" s="158"/>
      <c r="S7" s="159"/>
      <c r="T7" s="166"/>
      <c r="U7" s="167"/>
      <c r="V7" s="167"/>
      <c r="W7" s="168" t="s">
        <v>14</v>
      </c>
      <c r="X7" s="169" t="str">
        <f>IF('Allgemeine Daten'!U10="","Eingabe fehlt!",'Allgemeine Daten'!U10)</f>
        <v>Eingabe fehlt!</v>
      </c>
      <c r="AC7" s="247"/>
    </row>
    <row r="8" spans="1:33" ht="14.25" x14ac:dyDescent="0.2">
      <c r="A8" s="156" t="s">
        <v>16</v>
      </c>
      <c r="B8" s="170"/>
      <c r="C8" s="170"/>
      <c r="D8" s="171" t="str">
        <f>IF('Allgemeine Daten'!E10="","Eingabe fehlt!",'Allgemeine Daten'!E10)</f>
        <v>Eingabe fehlt!</v>
      </c>
      <c r="E8" s="157"/>
      <c r="F8" s="172"/>
      <c r="G8" s="173" t="s">
        <v>49</v>
      </c>
      <c r="H8" s="174" t="str">
        <f>IF('Allgemeine Daten'!U14="","Eingabe fehlt!",'Allgemeine Daten'!U14)</f>
        <v>Ja</v>
      </c>
      <c r="I8" s="175" t="s">
        <v>50</v>
      </c>
      <c r="J8" s="176">
        <f>'Allgemeine Daten'!E11</f>
        <v>43101</v>
      </c>
      <c r="K8" s="175" t="s">
        <v>28</v>
      </c>
      <c r="L8" s="177">
        <f>+'Allgemeine Daten'!G11</f>
        <v>45016</v>
      </c>
      <c r="M8" s="177">
        <f>EOMONTH(L8,3)</f>
        <v>45107</v>
      </c>
      <c r="N8" s="178"/>
      <c r="O8" s="178"/>
      <c r="P8" s="179"/>
      <c r="Q8" s="179"/>
      <c r="R8" s="179"/>
      <c r="S8" s="158"/>
      <c r="T8" s="163"/>
      <c r="U8" s="163"/>
      <c r="V8" s="163"/>
      <c r="W8" s="163" t="s">
        <v>10</v>
      </c>
      <c r="X8" s="180" t="str">
        <f>IF('Allgemeine Daten'!E13&lt;&gt;"",IF(ISNUMBER(SEARCH("End*",'Allgemeine Daten'!E13)),'Allgemeine Daten'!E13,"Zwischenabr."),"Eingabe fehlt!")</f>
        <v>Zwischenabr.</v>
      </c>
    </row>
    <row r="9" spans="1:33" ht="15" thickBot="1" x14ac:dyDescent="0.25">
      <c r="A9" s="181" t="s">
        <v>55</v>
      </c>
      <c r="B9" s="182"/>
      <c r="C9" s="470" t="str">
        <f>'Allgemeine Daten'!E8</f>
        <v>09_FO_52_Belegverzeichnis_EFRE_2014-2020_Investitionsprojekte</v>
      </c>
      <c r="D9" s="470"/>
      <c r="E9" s="470"/>
      <c r="F9" s="470"/>
      <c r="G9" s="470"/>
      <c r="H9" s="183"/>
      <c r="I9" s="183"/>
      <c r="J9" s="183"/>
      <c r="K9" s="183"/>
      <c r="L9" s="184"/>
      <c r="M9" s="184"/>
      <c r="N9" s="184"/>
      <c r="O9" s="184"/>
      <c r="P9" s="184"/>
      <c r="Q9" s="184"/>
      <c r="R9" s="185" t="str">
        <f>CONCATENATE('Allgemeine Daten'!$T$7,"/",'Allgemeine Daten'!$T$8)</f>
        <v>Revision:/VKS-Version:</v>
      </c>
      <c r="S9" s="184"/>
      <c r="T9" s="360" t="str">
        <f>CONCATENATE('Allgemeine Daten'!$U$7," / ",'Allgemeine Daten'!$U$8)</f>
        <v>005/06.2019 / 3</v>
      </c>
      <c r="U9" s="186"/>
      <c r="V9" s="185"/>
      <c r="W9" s="185" t="str">
        <f>'Allgemeine Daten'!$P$8</f>
        <v>gültig ab:</v>
      </c>
      <c r="X9" s="187" t="str">
        <f>'Allgemeine Daten'!$O$8</f>
        <v>01.05.2019</v>
      </c>
    </row>
    <row r="10" spans="1:33" s="26" customFormat="1" ht="4.5" customHeight="1" x14ac:dyDescent="0.2">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x14ac:dyDescent="0.2">
      <c r="A11" s="362" t="s">
        <v>7</v>
      </c>
      <c r="B11" s="363"/>
      <c r="C11" s="361" t="str">
        <f ca="1">MID(CELL("filename",$AC$1),FIND("]",CELL("filename",$AC$1))+1,31)</f>
        <v>Kostenart 2</v>
      </c>
      <c r="D11" s="471" t="str">
        <f ca="1">IF(ISNUMBER(SEARCH("Kostena*",C11)),"&lt;== Umbenennen über Namen des Tabellenblatts erforderl.!!","")</f>
        <v>&lt;== Umbenennen über Namen des Tabellenblatts erforderl.!!</v>
      </c>
      <c r="E11" s="471"/>
      <c r="F11" s="471"/>
      <c r="G11" s="364"/>
      <c r="H11" s="364"/>
      <c r="I11" s="365"/>
      <c r="J11" s="365"/>
      <c r="K11" s="363"/>
      <c r="O11" s="367"/>
      <c r="P11" s="366" t="s">
        <v>99</v>
      </c>
      <c r="Q11" s="465" t="str">
        <f>IF('Allgemeine Daten'!E12="","Eingabe fehlt!",'Allgemeine Daten'!E12)</f>
        <v>Eingabe fehlt!</v>
      </c>
      <c r="R11" s="465"/>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x14ac:dyDescent="0.25">
      <c r="A12" s="435" t="str">
        <f>IF(AND(X6&lt;&gt;"",LEN(X6)&lt;X10),"Eintrag auf Reiter der ersten Kostenart unvollständig!",IF(ISNUMBER(SEARCH("kos*",X6)),"Eingabe auf Reiter der ersten Kostenart fehlt noch!",""))</f>
        <v/>
      </c>
      <c r="B12" s="435"/>
      <c r="C12" s="435"/>
      <c r="D12" s="205"/>
      <c r="E12" s="205"/>
      <c r="F12" s="205"/>
      <c r="G12" s="206"/>
      <c r="H12" s="206"/>
      <c r="I12" s="207"/>
      <c r="J12" s="207"/>
      <c r="K12" s="208"/>
      <c r="L12" s="208"/>
      <c r="M12" s="208"/>
      <c r="N12" s="207"/>
      <c r="O12" s="207"/>
      <c r="P12" s="207"/>
      <c r="Q12" s="207"/>
      <c r="R12" s="207"/>
      <c r="S12" s="209"/>
      <c r="T12" s="436"/>
      <c r="U12" s="436"/>
      <c r="V12" s="436"/>
      <c r="W12" s="436"/>
      <c r="X12" s="436"/>
      <c r="Y12" s="251"/>
      <c r="Z12" s="251"/>
      <c r="AA12" s="252"/>
      <c r="AB12" s="252"/>
      <c r="AC12" s="252"/>
      <c r="AD12" s="252"/>
      <c r="AE12" s="252"/>
      <c r="AF12" s="252"/>
      <c r="AG12" s="252"/>
    </row>
    <row r="13" spans="1:33" s="45" customFormat="1" ht="21.75" customHeight="1" thickBot="1" x14ac:dyDescent="0.25">
      <c r="A13" s="71" t="s">
        <v>59</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60</v>
      </c>
      <c r="Y13" s="253"/>
      <c r="Z13" s="253"/>
      <c r="AA13" s="254"/>
      <c r="AB13" s="254"/>
      <c r="AC13" s="254"/>
      <c r="AD13" s="254"/>
      <c r="AE13" s="254"/>
      <c r="AF13" s="254"/>
      <c r="AG13" s="254"/>
    </row>
    <row r="14" spans="1:33" s="19" customFormat="1" ht="45" customHeight="1" x14ac:dyDescent="0.2">
      <c r="A14" s="437" t="s">
        <v>71</v>
      </c>
      <c r="B14" s="439" t="s">
        <v>72</v>
      </c>
      <c r="C14" s="441" t="s">
        <v>1</v>
      </c>
      <c r="D14" s="443" t="s">
        <v>74</v>
      </c>
      <c r="E14" s="445" t="s">
        <v>79</v>
      </c>
      <c r="F14" s="447" t="s">
        <v>87</v>
      </c>
      <c r="G14" s="449" t="s">
        <v>88</v>
      </c>
      <c r="H14" s="450"/>
      <c r="I14" s="437" t="s">
        <v>76</v>
      </c>
      <c r="J14" s="453"/>
      <c r="K14" s="454"/>
      <c r="L14" s="454"/>
      <c r="M14" s="454"/>
      <c r="N14" s="455"/>
      <c r="O14" s="456" t="s">
        <v>48</v>
      </c>
      <c r="P14" s="458" t="str">
        <f>IF('Allgemeine Daten'!U14="Ja","Buchhalterische Angaben zum Wirtschaftsgut","Angaben hierzu nicht erforderlich da kein Investitionsprojekt!")</f>
        <v>Buchhalterische Angaben zum Wirtschaftsgut</v>
      </c>
      <c r="Q14" s="459"/>
      <c r="R14" s="460"/>
      <c r="S14" s="461" t="s">
        <v>75</v>
      </c>
      <c r="T14" s="462"/>
      <c r="U14" s="462"/>
      <c r="V14" s="316"/>
      <c r="W14" s="463" t="s">
        <v>39</v>
      </c>
      <c r="X14" s="282" t="s">
        <v>80</v>
      </c>
      <c r="Y14" s="427" t="s">
        <v>67</v>
      </c>
      <c r="Z14" s="428"/>
      <c r="AA14" s="429"/>
      <c r="AB14" s="430"/>
      <c r="AC14" s="255"/>
      <c r="AD14" s="256"/>
      <c r="AE14" s="256"/>
      <c r="AF14" s="256"/>
      <c r="AG14" s="256"/>
    </row>
    <row r="15" spans="1:33" s="19" customFormat="1" ht="60" customHeight="1" thickBot="1" x14ac:dyDescent="0.25">
      <c r="A15" s="438"/>
      <c r="B15" s="440"/>
      <c r="C15" s="442"/>
      <c r="D15" s="444"/>
      <c r="E15" s="446"/>
      <c r="F15" s="448"/>
      <c r="G15" s="451"/>
      <c r="H15" s="452"/>
      <c r="I15" s="310" t="s">
        <v>93</v>
      </c>
      <c r="J15" s="311" t="s">
        <v>89</v>
      </c>
      <c r="K15" s="312" t="s">
        <v>90</v>
      </c>
      <c r="L15" s="313" t="s">
        <v>98</v>
      </c>
      <c r="M15" s="313" t="s">
        <v>97</v>
      </c>
      <c r="N15" s="314" t="s">
        <v>73</v>
      </c>
      <c r="O15" s="457"/>
      <c r="P15" s="385" t="s">
        <v>110</v>
      </c>
      <c r="Q15" s="386" t="s">
        <v>111</v>
      </c>
      <c r="R15" s="387" t="s">
        <v>115</v>
      </c>
      <c r="S15" s="315" t="s">
        <v>91</v>
      </c>
      <c r="T15" s="313" t="s">
        <v>94</v>
      </c>
      <c r="U15" s="313" t="s">
        <v>92</v>
      </c>
      <c r="V15" s="48"/>
      <c r="W15" s="464"/>
      <c r="X15" s="283" t="s">
        <v>96</v>
      </c>
      <c r="Y15" s="257" t="s">
        <v>68</v>
      </c>
      <c r="Z15" s="258" t="s">
        <v>69</v>
      </c>
      <c r="AA15" s="259" t="s">
        <v>70</v>
      </c>
      <c r="AB15" s="260" t="s">
        <v>43</v>
      </c>
      <c r="AC15" s="261">
        <f>SUBTOTAL(9,AC18:AC567)</f>
        <v>0</v>
      </c>
      <c r="AD15" s="261">
        <f t="shared" ref="AD15:AF15" si="0">SUBTOTAL(9,AD18:AD567)</f>
        <v>0</v>
      </c>
      <c r="AE15" s="261">
        <f t="shared" si="0"/>
        <v>0</v>
      </c>
      <c r="AF15" s="261">
        <f t="shared" si="0"/>
        <v>0</v>
      </c>
      <c r="AG15" s="256"/>
    </row>
    <row r="16" spans="1:33" s="19" customFormat="1" ht="24" customHeight="1" x14ac:dyDescent="0.2">
      <c r="A16" s="431" t="s">
        <v>64</v>
      </c>
      <c r="B16" s="433" t="s">
        <v>66</v>
      </c>
      <c r="C16" s="434"/>
      <c r="D16" s="434"/>
      <c r="E16" s="318" t="s">
        <v>29</v>
      </c>
      <c r="F16" s="211" t="s">
        <v>6</v>
      </c>
      <c r="G16" s="354" t="s">
        <v>3</v>
      </c>
      <c r="H16" s="355" t="s">
        <v>4</v>
      </c>
      <c r="I16" s="210" t="s">
        <v>30</v>
      </c>
      <c r="J16" s="212" t="s">
        <v>30</v>
      </c>
      <c r="K16" s="213" t="s">
        <v>6</v>
      </c>
      <c r="L16" s="324">
        <f>SUBTOTAL(9,L18:L567)</f>
        <v>0</v>
      </c>
      <c r="M16" s="324">
        <f>SUBTOTAL(9,M18:M567)</f>
        <v>0</v>
      </c>
      <c r="N16" s="214" t="s">
        <v>65</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51</v>
      </c>
      <c r="AD16" s="262" t="s">
        <v>52</v>
      </c>
      <c r="AE16" s="262" t="s">
        <v>81</v>
      </c>
      <c r="AF16" s="262" t="s">
        <v>82</v>
      </c>
      <c r="AG16" s="256"/>
    </row>
    <row r="17" spans="1:33" s="20" customFormat="1" ht="20.100000000000001" customHeight="1" thickBot="1" x14ac:dyDescent="0.25">
      <c r="A17" s="432"/>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83</v>
      </c>
      <c r="AD17" s="264" t="s">
        <v>84</v>
      </c>
      <c r="AE17" s="264" t="s">
        <v>85</v>
      </c>
      <c r="AF17" s="264" t="s">
        <v>86</v>
      </c>
      <c r="AG17" s="263"/>
    </row>
    <row r="18" spans="1:33" s="353" customFormat="1" ht="16.5" customHeight="1" thickTop="1" x14ac:dyDescent="0.2">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 t="shared" ref="AC18:AC81" si="1">IF(AND($M18&lt;&gt;"",IFERROR(ABS($M18)&gt;ABS($L18),0)),1,0)</f>
        <v>0</v>
      </c>
      <c r="AD18" s="255">
        <f t="shared" ref="AD18:AD81" si="2">IF($L18&lt;&gt;"",IF(AND($U18&lt;&gt;"",OR(AND(IFERROR(ABS($U18)&lt;&gt;ABS($L18),0),$N18=""),AND(ISNONTEXT($N18),IFERROR(ABS($U18)&gt;ABS($L18),0)),ISTEXT(U18))),1,0),0)</f>
        <v>0</v>
      </c>
      <c r="AE18" s="255">
        <f t="shared" ref="AE18:AE81" si="3">IF(AND($X18&lt;&gt;0,$U18&lt;&gt;"",IFERROR(ABS($X18)&gt;ABS($U18),0)),1,0)</f>
        <v>0</v>
      </c>
      <c r="AF18" s="255">
        <f t="shared" ref="AF18:AF81" si="4">IF(AND($X18&lt;&gt;0,$U18&lt;&gt;"",$M18&lt;&gt;"",OR(ISNUMBER($N18),$N18=""),ABS($X18)&gt;IFERROR(ABS($M18),0)),1,0)</f>
        <v>0</v>
      </c>
      <c r="AG18" s="352"/>
    </row>
    <row r="19" spans="1:33" s="21" customFormat="1" ht="16.5" customHeight="1" x14ac:dyDescent="0.2">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v>0</v>
      </c>
      <c r="AD19" s="255">
        <f t="shared" si="2"/>
        <v>0</v>
      </c>
      <c r="AE19" s="255">
        <f t="shared" si="3"/>
        <v>0</v>
      </c>
      <c r="AF19" s="255">
        <f t="shared" si="4"/>
        <v>0</v>
      </c>
      <c r="AG19" s="271"/>
    </row>
    <row r="20" spans="1:33" s="21" customFormat="1" ht="16.5" customHeight="1" x14ac:dyDescent="0.2">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ref="AA20:AA83" si="5">IFERROR(X20+Y20,0)</f>
        <v>0</v>
      </c>
      <c r="AB20" s="270"/>
      <c r="AC20" s="255">
        <f t="shared" si="1"/>
        <v>0</v>
      </c>
      <c r="AD20" s="255">
        <f t="shared" si="2"/>
        <v>0</v>
      </c>
      <c r="AE20" s="255">
        <f t="shared" si="3"/>
        <v>0</v>
      </c>
      <c r="AF20" s="255">
        <f t="shared" si="4"/>
        <v>0</v>
      </c>
      <c r="AG20" s="271"/>
    </row>
    <row r="21" spans="1:33" s="21" customFormat="1" ht="16.5" customHeight="1" x14ac:dyDescent="0.2">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271"/>
    </row>
    <row r="22" spans="1:33" s="21" customFormat="1" ht="16.5" customHeight="1" x14ac:dyDescent="0.2">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271"/>
    </row>
    <row r="23" spans="1:33" s="21" customFormat="1" ht="16.5" customHeight="1" x14ac:dyDescent="0.2">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271"/>
    </row>
    <row r="24" spans="1:33" s="21" customFormat="1" ht="16.5" customHeight="1" x14ac:dyDescent="0.2">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271"/>
    </row>
    <row r="25" spans="1:33" s="21" customFormat="1" ht="16.5" customHeight="1" x14ac:dyDescent="0.2">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271"/>
    </row>
    <row r="26" spans="1:33" s="21" customFormat="1" ht="16.5" customHeight="1" x14ac:dyDescent="0.2">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271"/>
    </row>
    <row r="27" spans="1:33" s="21" customFormat="1" ht="16.5" customHeight="1" x14ac:dyDescent="0.2">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x14ac:dyDescent="0.2">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x14ac:dyDescent="0.2">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x14ac:dyDescent="0.2">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x14ac:dyDescent="0.2">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x14ac:dyDescent="0.2">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x14ac:dyDescent="0.2">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x14ac:dyDescent="0.2">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x14ac:dyDescent="0.2">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x14ac:dyDescent="0.2">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x14ac:dyDescent="0.2">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x14ac:dyDescent="0.2">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x14ac:dyDescent="0.2">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x14ac:dyDescent="0.2">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x14ac:dyDescent="0.2">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x14ac:dyDescent="0.2">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x14ac:dyDescent="0.2">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x14ac:dyDescent="0.2">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x14ac:dyDescent="0.2">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x14ac:dyDescent="0.2">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x14ac:dyDescent="0.2">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x14ac:dyDescent="0.2">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x14ac:dyDescent="0.2">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x14ac:dyDescent="0.2">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x14ac:dyDescent="0.2">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x14ac:dyDescent="0.2">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x14ac:dyDescent="0.2">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x14ac:dyDescent="0.2">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x14ac:dyDescent="0.2">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x14ac:dyDescent="0.2">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x14ac:dyDescent="0.2">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x14ac:dyDescent="0.2">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x14ac:dyDescent="0.2">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x14ac:dyDescent="0.2">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x14ac:dyDescent="0.2">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x14ac:dyDescent="0.2">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x14ac:dyDescent="0.2">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x14ac:dyDescent="0.2">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x14ac:dyDescent="0.2">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x14ac:dyDescent="0.2">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x14ac:dyDescent="0.2">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x14ac:dyDescent="0.2">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x14ac:dyDescent="0.2">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x14ac:dyDescent="0.2">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x14ac:dyDescent="0.2">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x14ac:dyDescent="0.2">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x14ac:dyDescent="0.2">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x14ac:dyDescent="0.2">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x14ac:dyDescent="0.2">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x14ac:dyDescent="0.2">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x14ac:dyDescent="0.2">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x14ac:dyDescent="0.2">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x14ac:dyDescent="0.2">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x14ac:dyDescent="0.2">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x14ac:dyDescent="0.2">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x14ac:dyDescent="0.2">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ref="AC82:AC145" si="6">IF(AND($M82&lt;&gt;"",IFERROR(ABS($M82)&gt;ABS($L82),0)),1,0)</f>
        <v>0</v>
      </c>
      <c r="AD82" s="255">
        <f t="shared" ref="AD82:AD145" si="7">IF($L82&lt;&gt;"",IF(AND($U82&lt;&gt;"",OR(AND(IFERROR(ABS($U82)&lt;&gt;ABS($L82),0),$N82=""),AND(ISNONTEXT($N82),IFERROR(ABS($U82)&gt;ABS($L82),0)),ISTEXT(U82))),1,0),0)</f>
        <v>0</v>
      </c>
      <c r="AE82" s="255">
        <f t="shared" ref="AE82:AE145" si="8">IF(AND($X82&lt;&gt;0,$U82&lt;&gt;"",IFERROR(ABS($X82)&gt;ABS($U82),0)),1,0)</f>
        <v>0</v>
      </c>
      <c r="AF82" s="255">
        <f t="shared" ref="AF82:AF145" si="9">IF(AND($X82&lt;&gt;0,$U82&lt;&gt;"",$M82&lt;&gt;"",OR(ISNUMBER($N82),$N82=""),ABS($X82)&gt;IFERROR(ABS($M82),0)),1,0)</f>
        <v>0</v>
      </c>
      <c r="AG82" s="271"/>
    </row>
    <row r="83" spans="1:33" s="21" customFormat="1" ht="16.5" customHeight="1" x14ac:dyDescent="0.2">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v>0</v>
      </c>
      <c r="AD83" s="255">
        <f t="shared" si="7"/>
        <v>0</v>
      </c>
      <c r="AE83" s="255">
        <f t="shared" si="8"/>
        <v>0</v>
      </c>
      <c r="AF83" s="255">
        <f t="shared" si="9"/>
        <v>0</v>
      </c>
      <c r="AG83" s="271"/>
    </row>
    <row r="84" spans="1:33" s="21" customFormat="1" ht="16.5" customHeight="1" x14ac:dyDescent="0.2">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ref="AA84:AA147" si="10">IFERROR(X84+Y84,0)</f>
        <v>0</v>
      </c>
      <c r="AB84" s="270"/>
      <c r="AC84" s="255">
        <f t="shared" si="6"/>
        <v>0</v>
      </c>
      <c r="AD84" s="255">
        <f t="shared" si="7"/>
        <v>0</v>
      </c>
      <c r="AE84" s="255">
        <f t="shared" si="8"/>
        <v>0</v>
      </c>
      <c r="AF84" s="255">
        <f t="shared" si="9"/>
        <v>0</v>
      </c>
      <c r="AG84" s="271"/>
    </row>
    <row r="85" spans="1:33" s="21" customFormat="1" ht="16.5" customHeight="1" x14ac:dyDescent="0.2">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x14ac:dyDescent="0.2">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x14ac:dyDescent="0.2">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x14ac:dyDescent="0.2">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x14ac:dyDescent="0.2">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x14ac:dyDescent="0.2">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x14ac:dyDescent="0.2">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x14ac:dyDescent="0.2">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x14ac:dyDescent="0.2">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x14ac:dyDescent="0.2">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x14ac:dyDescent="0.2">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x14ac:dyDescent="0.2">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x14ac:dyDescent="0.2">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x14ac:dyDescent="0.2">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x14ac:dyDescent="0.2">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x14ac:dyDescent="0.2">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x14ac:dyDescent="0.2">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x14ac:dyDescent="0.2">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x14ac:dyDescent="0.2">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x14ac:dyDescent="0.2">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x14ac:dyDescent="0.2">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x14ac:dyDescent="0.2">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x14ac:dyDescent="0.2">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x14ac:dyDescent="0.2">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x14ac:dyDescent="0.2">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x14ac:dyDescent="0.2">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x14ac:dyDescent="0.2">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x14ac:dyDescent="0.2">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x14ac:dyDescent="0.2">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x14ac:dyDescent="0.2">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x14ac:dyDescent="0.2">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x14ac:dyDescent="0.2">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x14ac:dyDescent="0.2">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x14ac:dyDescent="0.2">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x14ac:dyDescent="0.2">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x14ac:dyDescent="0.2">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x14ac:dyDescent="0.2">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x14ac:dyDescent="0.2">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x14ac:dyDescent="0.2">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x14ac:dyDescent="0.2">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x14ac:dyDescent="0.2">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x14ac:dyDescent="0.2">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x14ac:dyDescent="0.2">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x14ac:dyDescent="0.2">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x14ac:dyDescent="0.2">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x14ac:dyDescent="0.2">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x14ac:dyDescent="0.2">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x14ac:dyDescent="0.2">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x14ac:dyDescent="0.2">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x14ac:dyDescent="0.2">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x14ac:dyDescent="0.2">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x14ac:dyDescent="0.2">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x14ac:dyDescent="0.2">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x14ac:dyDescent="0.2">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x14ac:dyDescent="0.2">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x14ac:dyDescent="0.2">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x14ac:dyDescent="0.2">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x14ac:dyDescent="0.2">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x14ac:dyDescent="0.2">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x14ac:dyDescent="0.2">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x14ac:dyDescent="0.2">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x14ac:dyDescent="0.2">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ref="AC146:AC209" si="11">IF(AND($M146&lt;&gt;"",IFERROR(ABS($M146)&gt;ABS($L146),0)),1,0)</f>
        <v>0</v>
      </c>
      <c r="AD146" s="255">
        <f t="shared" ref="AD146:AD209" si="12">IF($L146&lt;&gt;"",IF(AND($U146&lt;&gt;"",OR(AND(IFERROR(ABS($U146)&lt;&gt;ABS($L146),0),$N146=""),AND(ISNONTEXT($N146),IFERROR(ABS($U146)&gt;ABS($L146),0)),ISTEXT(U146))),1,0),0)</f>
        <v>0</v>
      </c>
      <c r="AE146" s="255">
        <f t="shared" ref="AE146:AE209" si="13">IF(AND($X146&lt;&gt;0,$U146&lt;&gt;"",IFERROR(ABS($X146)&gt;ABS($U146),0)),1,0)</f>
        <v>0</v>
      </c>
      <c r="AF146" s="255">
        <f t="shared" ref="AF146:AF209" si="14">IF(AND($X146&lt;&gt;0,$U146&lt;&gt;"",$M146&lt;&gt;"",OR(ISNUMBER($N146),$N146=""),ABS($X146)&gt;IFERROR(ABS($M146),0)),1,0)</f>
        <v>0</v>
      </c>
      <c r="AG146" s="271"/>
    </row>
    <row r="147" spans="1:33" s="21" customFormat="1" ht="16.5" customHeight="1" x14ac:dyDescent="0.2">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v>0</v>
      </c>
      <c r="AD147" s="255">
        <f t="shared" si="12"/>
        <v>0</v>
      </c>
      <c r="AE147" s="255">
        <f t="shared" si="13"/>
        <v>0</v>
      </c>
      <c r="AF147" s="255">
        <f t="shared" si="14"/>
        <v>0</v>
      </c>
      <c r="AG147" s="271"/>
    </row>
    <row r="148" spans="1:33" s="21" customFormat="1" ht="16.5" customHeight="1" x14ac:dyDescent="0.2">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ref="AA148:AA211" si="15">IFERROR(X148+Y148,0)</f>
        <v>0</v>
      </c>
      <c r="AB148" s="270"/>
      <c r="AC148" s="255">
        <f t="shared" si="11"/>
        <v>0</v>
      </c>
      <c r="AD148" s="255">
        <f t="shared" si="12"/>
        <v>0</v>
      </c>
      <c r="AE148" s="255">
        <f t="shared" si="13"/>
        <v>0</v>
      </c>
      <c r="AF148" s="255">
        <f t="shared" si="14"/>
        <v>0</v>
      </c>
      <c r="AG148" s="271"/>
    </row>
    <row r="149" spans="1:33" s="21" customFormat="1" ht="16.5" customHeight="1" x14ac:dyDescent="0.2">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x14ac:dyDescent="0.2">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x14ac:dyDescent="0.2">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x14ac:dyDescent="0.2">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x14ac:dyDescent="0.2">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x14ac:dyDescent="0.2">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x14ac:dyDescent="0.2">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x14ac:dyDescent="0.2">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x14ac:dyDescent="0.2">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x14ac:dyDescent="0.2">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x14ac:dyDescent="0.2">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x14ac:dyDescent="0.2">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x14ac:dyDescent="0.2">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x14ac:dyDescent="0.2">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x14ac:dyDescent="0.2">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x14ac:dyDescent="0.2">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x14ac:dyDescent="0.2">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x14ac:dyDescent="0.2">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x14ac:dyDescent="0.2">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x14ac:dyDescent="0.2">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x14ac:dyDescent="0.2">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x14ac:dyDescent="0.2">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x14ac:dyDescent="0.2">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x14ac:dyDescent="0.2">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x14ac:dyDescent="0.2">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x14ac:dyDescent="0.2">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x14ac:dyDescent="0.2">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x14ac:dyDescent="0.2">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x14ac:dyDescent="0.2">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x14ac:dyDescent="0.2">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x14ac:dyDescent="0.2">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x14ac:dyDescent="0.2">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x14ac:dyDescent="0.2">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x14ac:dyDescent="0.2">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x14ac:dyDescent="0.2">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x14ac:dyDescent="0.2">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x14ac:dyDescent="0.2">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x14ac:dyDescent="0.2">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x14ac:dyDescent="0.2">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x14ac:dyDescent="0.2">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x14ac:dyDescent="0.2">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x14ac:dyDescent="0.2">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x14ac:dyDescent="0.2">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x14ac:dyDescent="0.2">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x14ac:dyDescent="0.2">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x14ac:dyDescent="0.2">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x14ac:dyDescent="0.2">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x14ac:dyDescent="0.2">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x14ac:dyDescent="0.2">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x14ac:dyDescent="0.2">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x14ac:dyDescent="0.2">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x14ac:dyDescent="0.2">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x14ac:dyDescent="0.2">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x14ac:dyDescent="0.2">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x14ac:dyDescent="0.2">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x14ac:dyDescent="0.2">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x14ac:dyDescent="0.2">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x14ac:dyDescent="0.2">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x14ac:dyDescent="0.2">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x14ac:dyDescent="0.2">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x14ac:dyDescent="0.2">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x14ac:dyDescent="0.2">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ref="AC210:AC273" si="16">IF(AND($M210&lt;&gt;"",IFERROR(ABS($M210)&gt;ABS($L210),0)),1,0)</f>
        <v>0</v>
      </c>
      <c r="AD210" s="255">
        <f t="shared" ref="AD210:AD273" si="17">IF($L210&lt;&gt;"",IF(AND($U210&lt;&gt;"",OR(AND(IFERROR(ABS($U210)&lt;&gt;ABS($L210),0),$N210=""),AND(ISNONTEXT($N210),IFERROR(ABS($U210)&gt;ABS($L210),0)),ISTEXT(U210))),1,0),0)</f>
        <v>0</v>
      </c>
      <c r="AE210" s="255">
        <f t="shared" ref="AE210:AE273" si="18">IF(AND($X210&lt;&gt;0,$U210&lt;&gt;"",IFERROR(ABS($X210)&gt;ABS($U210),0)),1,0)</f>
        <v>0</v>
      </c>
      <c r="AF210" s="255">
        <f t="shared" ref="AF210:AF273" si="19">IF(AND($X210&lt;&gt;0,$U210&lt;&gt;"",$M210&lt;&gt;"",OR(ISNUMBER($N210),$N210=""),ABS($X210)&gt;IFERROR(ABS($M210),0)),1,0)</f>
        <v>0</v>
      </c>
      <c r="AG210" s="271"/>
    </row>
    <row r="211" spans="1:33" s="21" customFormat="1" ht="16.5" customHeight="1" x14ac:dyDescent="0.2">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v>0</v>
      </c>
      <c r="AD211" s="255">
        <f t="shared" si="17"/>
        <v>0</v>
      </c>
      <c r="AE211" s="255">
        <f t="shared" si="18"/>
        <v>0</v>
      </c>
      <c r="AF211" s="255">
        <f t="shared" si="19"/>
        <v>0</v>
      </c>
      <c r="AG211" s="271"/>
    </row>
    <row r="212" spans="1:33" s="21" customFormat="1" ht="16.5" customHeight="1" x14ac:dyDescent="0.2">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ref="AA212:AA275" si="20">IFERROR(X212+Y212,0)</f>
        <v>0</v>
      </c>
      <c r="AB212" s="270"/>
      <c r="AC212" s="255">
        <f t="shared" si="16"/>
        <v>0</v>
      </c>
      <c r="AD212" s="255">
        <f t="shared" si="17"/>
        <v>0</v>
      </c>
      <c r="AE212" s="255">
        <f t="shared" si="18"/>
        <v>0</v>
      </c>
      <c r="AF212" s="255">
        <f t="shared" si="19"/>
        <v>0</v>
      </c>
      <c r="AG212" s="271"/>
    </row>
    <row r="213" spans="1:33" s="21" customFormat="1" ht="16.5" customHeight="1" x14ac:dyDescent="0.2">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x14ac:dyDescent="0.2">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x14ac:dyDescent="0.2">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x14ac:dyDescent="0.2">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x14ac:dyDescent="0.2">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x14ac:dyDescent="0.2">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x14ac:dyDescent="0.2">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x14ac:dyDescent="0.2">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x14ac:dyDescent="0.2">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x14ac:dyDescent="0.2">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x14ac:dyDescent="0.2">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x14ac:dyDescent="0.2">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x14ac:dyDescent="0.2">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x14ac:dyDescent="0.2">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x14ac:dyDescent="0.2">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x14ac:dyDescent="0.2">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x14ac:dyDescent="0.2">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x14ac:dyDescent="0.2">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x14ac:dyDescent="0.2">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x14ac:dyDescent="0.2">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x14ac:dyDescent="0.2">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x14ac:dyDescent="0.2">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x14ac:dyDescent="0.2">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x14ac:dyDescent="0.2">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x14ac:dyDescent="0.2">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x14ac:dyDescent="0.2">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x14ac:dyDescent="0.2">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x14ac:dyDescent="0.2">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x14ac:dyDescent="0.2">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x14ac:dyDescent="0.2">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x14ac:dyDescent="0.2">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x14ac:dyDescent="0.2">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x14ac:dyDescent="0.2">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x14ac:dyDescent="0.2">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x14ac:dyDescent="0.2">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x14ac:dyDescent="0.2">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x14ac:dyDescent="0.2">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x14ac:dyDescent="0.2">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x14ac:dyDescent="0.2">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x14ac:dyDescent="0.2">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x14ac:dyDescent="0.2">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x14ac:dyDescent="0.2">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x14ac:dyDescent="0.2">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x14ac:dyDescent="0.2">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x14ac:dyDescent="0.2">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x14ac:dyDescent="0.2">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x14ac:dyDescent="0.2">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x14ac:dyDescent="0.2">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x14ac:dyDescent="0.2">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x14ac:dyDescent="0.2">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x14ac:dyDescent="0.2">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x14ac:dyDescent="0.2">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x14ac:dyDescent="0.2">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x14ac:dyDescent="0.2">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x14ac:dyDescent="0.2">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x14ac:dyDescent="0.2">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x14ac:dyDescent="0.2">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x14ac:dyDescent="0.2">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x14ac:dyDescent="0.2">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x14ac:dyDescent="0.2">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x14ac:dyDescent="0.2">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x14ac:dyDescent="0.2">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ref="AC274:AC337" si="21">IF(AND($M274&lt;&gt;"",IFERROR(ABS($M274)&gt;ABS($L274),0)),1,0)</f>
        <v>0</v>
      </c>
      <c r="AD274" s="255">
        <f t="shared" ref="AD274:AD337" si="22">IF($L274&lt;&gt;"",IF(AND($U274&lt;&gt;"",OR(AND(IFERROR(ABS($U274)&lt;&gt;ABS($L274),0),$N274=""),AND(ISNONTEXT($N274),IFERROR(ABS($U274)&gt;ABS($L274),0)),ISTEXT(U274))),1,0),0)</f>
        <v>0</v>
      </c>
      <c r="AE274" s="255">
        <f t="shared" ref="AE274:AE337" si="23">IF(AND($X274&lt;&gt;0,$U274&lt;&gt;"",IFERROR(ABS($X274)&gt;ABS($U274),0)),1,0)</f>
        <v>0</v>
      </c>
      <c r="AF274" s="255">
        <f t="shared" ref="AF274:AF337" si="24">IF(AND($X274&lt;&gt;0,$U274&lt;&gt;"",$M274&lt;&gt;"",OR(ISNUMBER($N274),$N274=""),ABS($X274)&gt;IFERROR(ABS($M274),0)),1,0)</f>
        <v>0</v>
      </c>
      <c r="AG274" s="271"/>
    </row>
    <row r="275" spans="1:33" s="21" customFormat="1" ht="16.5" customHeight="1" x14ac:dyDescent="0.2">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v>0</v>
      </c>
      <c r="AD275" s="255">
        <f t="shared" si="22"/>
        <v>0</v>
      </c>
      <c r="AE275" s="255">
        <f t="shared" si="23"/>
        <v>0</v>
      </c>
      <c r="AF275" s="255">
        <f t="shared" si="24"/>
        <v>0</v>
      </c>
      <c r="AG275" s="271"/>
    </row>
    <row r="276" spans="1:33" s="21" customFormat="1" ht="16.5" customHeight="1" x14ac:dyDescent="0.2">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ref="AA276:AA339" si="25">IFERROR(X276+Y276,0)</f>
        <v>0</v>
      </c>
      <c r="AB276" s="270"/>
      <c r="AC276" s="255">
        <f t="shared" si="21"/>
        <v>0</v>
      </c>
      <c r="AD276" s="255">
        <f t="shared" si="22"/>
        <v>0</v>
      </c>
      <c r="AE276" s="255">
        <f t="shared" si="23"/>
        <v>0</v>
      </c>
      <c r="AF276" s="255">
        <f t="shared" si="24"/>
        <v>0</v>
      </c>
      <c r="AG276" s="271"/>
    </row>
    <row r="277" spans="1:33" s="21" customFormat="1" ht="16.5" customHeight="1" x14ac:dyDescent="0.2">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x14ac:dyDescent="0.2">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x14ac:dyDescent="0.2">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x14ac:dyDescent="0.2">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x14ac:dyDescent="0.2">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x14ac:dyDescent="0.2">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x14ac:dyDescent="0.2">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x14ac:dyDescent="0.2">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x14ac:dyDescent="0.2">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x14ac:dyDescent="0.2">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x14ac:dyDescent="0.2">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x14ac:dyDescent="0.2">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x14ac:dyDescent="0.2">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x14ac:dyDescent="0.2">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x14ac:dyDescent="0.2">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x14ac:dyDescent="0.2">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x14ac:dyDescent="0.2">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x14ac:dyDescent="0.2">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x14ac:dyDescent="0.2">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x14ac:dyDescent="0.2">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x14ac:dyDescent="0.2">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x14ac:dyDescent="0.2">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x14ac:dyDescent="0.2">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x14ac:dyDescent="0.2">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x14ac:dyDescent="0.2">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x14ac:dyDescent="0.2">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x14ac:dyDescent="0.2">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x14ac:dyDescent="0.2">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x14ac:dyDescent="0.2">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x14ac:dyDescent="0.2">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x14ac:dyDescent="0.2">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x14ac:dyDescent="0.2">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x14ac:dyDescent="0.2">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x14ac:dyDescent="0.2">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x14ac:dyDescent="0.2">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x14ac:dyDescent="0.2">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x14ac:dyDescent="0.2">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x14ac:dyDescent="0.2">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x14ac:dyDescent="0.2">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x14ac:dyDescent="0.2">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x14ac:dyDescent="0.2">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x14ac:dyDescent="0.2">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x14ac:dyDescent="0.2">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x14ac:dyDescent="0.2">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x14ac:dyDescent="0.2">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x14ac:dyDescent="0.2">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x14ac:dyDescent="0.2">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x14ac:dyDescent="0.2">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x14ac:dyDescent="0.2">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x14ac:dyDescent="0.2">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x14ac:dyDescent="0.2">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x14ac:dyDescent="0.2">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x14ac:dyDescent="0.2">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x14ac:dyDescent="0.2">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x14ac:dyDescent="0.2">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x14ac:dyDescent="0.2">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x14ac:dyDescent="0.2">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x14ac:dyDescent="0.2">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x14ac:dyDescent="0.2">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x14ac:dyDescent="0.2">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x14ac:dyDescent="0.2">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x14ac:dyDescent="0.2">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ref="AC338:AC401" si="26">IF(AND($M338&lt;&gt;"",IFERROR(ABS($M338)&gt;ABS($L338),0)),1,0)</f>
        <v>0</v>
      </c>
      <c r="AD338" s="255">
        <f t="shared" ref="AD338:AD401" si="27">IF($L338&lt;&gt;"",IF(AND($U338&lt;&gt;"",OR(AND(IFERROR(ABS($U338)&lt;&gt;ABS($L338),0),$N338=""),AND(ISNONTEXT($N338),IFERROR(ABS($U338)&gt;ABS($L338),0)),ISTEXT(U338))),1,0),0)</f>
        <v>0</v>
      </c>
      <c r="AE338" s="255">
        <f t="shared" ref="AE338:AE401" si="28">IF(AND($X338&lt;&gt;0,$U338&lt;&gt;"",IFERROR(ABS($X338)&gt;ABS($U338),0)),1,0)</f>
        <v>0</v>
      </c>
      <c r="AF338" s="255">
        <f t="shared" ref="AF338:AF401" si="29">IF(AND($X338&lt;&gt;0,$U338&lt;&gt;"",$M338&lt;&gt;"",OR(ISNUMBER($N338),$N338=""),ABS($X338)&gt;IFERROR(ABS($M338),0)),1,0)</f>
        <v>0</v>
      </c>
      <c r="AG338" s="271"/>
    </row>
    <row r="339" spans="1:33" s="21" customFormat="1" ht="16.5" customHeight="1" x14ac:dyDescent="0.2">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v>0</v>
      </c>
      <c r="AD339" s="255">
        <f t="shared" si="27"/>
        <v>0</v>
      </c>
      <c r="AE339" s="255">
        <f t="shared" si="28"/>
        <v>0</v>
      </c>
      <c r="AF339" s="255">
        <f t="shared" si="29"/>
        <v>0</v>
      </c>
      <c r="AG339" s="271"/>
    </row>
    <row r="340" spans="1:33" s="21" customFormat="1" ht="16.5" customHeight="1" x14ac:dyDescent="0.2">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ref="AA340:AA403" si="30">IFERROR(X340+Y340,0)</f>
        <v>0</v>
      </c>
      <c r="AB340" s="270"/>
      <c r="AC340" s="255">
        <f t="shared" si="26"/>
        <v>0</v>
      </c>
      <c r="AD340" s="255">
        <f t="shared" si="27"/>
        <v>0</v>
      </c>
      <c r="AE340" s="255">
        <f t="shared" si="28"/>
        <v>0</v>
      </c>
      <c r="AF340" s="255">
        <f t="shared" si="29"/>
        <v>0</v>
      </c>
      <c r="AG340" s="271"/>
    </row>
    <row r="341" spans="1:33" s="21" customFormat="1" ht="16.5" customHeight="1" x14ac:dyDescent="0.2">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x14ac:dyDescent="0.2">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x14ac:dyDescent="0.2">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x14ac:dyDescent="0.2">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x14ac:dyDescent="0.2">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x14ac:dyDescent="0.2">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x14ac:dyDescent="0.2">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x14ac:dyDescent="0.2">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x14ac:dyDescent="0.2">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x14ac:dyDescent="0.2">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x14ac:dyDescent="0.2">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x14ac:dyDescent="0.2">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x14ac:dyDescent="0.2">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x14ac:dyDescent="0.2">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x14ac:dyDescent="0.2">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x14ac:dyDescent="0.2">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x14ac:dyDescent="0.2">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x14ac:dyDescent="0.2">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x14ac:dyDescent="0.2">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x14ac:dyDescent="0.2">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x14ac:dyDescent="0.2">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x14ac:dyDescent="0.2">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x14ac:dyDescent="0.2">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x14ac:dyDescent="0.2">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x14ac:dyDescent="0.2">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x14ac:dyDescent="0.2">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x14ac:dyDescent="0.2">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x14ac:dyDescent="0.2">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x14ac:dyDescent="0.2">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x14ac:dyDescent="0.2">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x14ac:dyDescent="0.2">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x14ac:dyDescent="0.2">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x14ac:dyDescent="0.2">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x14ac:dyDescent="0.2">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x14ac:dyDescent="0.2">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x14ac:dyDescent="0.2">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x14ac:dyDescent="0.2">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x14ac:dyDescent="0.2">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x14ac:dyDescent="0.2">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x14ac:dyDescent="0.2">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x14ac:dyDescent="0.2">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x14ac:dyDescent="0.2">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x14ac:dyDescent="0.2">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x14ac:dyDescent="0.2">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x14ac:dyDescent="0.2">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x14ac:dyDescent="0.2">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x14ac:dyDescent="0.2">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x14ac:dyDescent="0.2">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x14ac:dyDescent="0.2">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x14ac:dyDescent="0.2">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x14ac:dyDescent="0.2">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x14ac:dyDescent="0.2">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x14ac:dyDescent="0.2">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x14ac:dyDescent="0.2">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x14ac:dyDescent="0.2">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x14ac:dyDescent="0.2">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x14ac:dyDescent="0.2">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x14ac:dyDescent="0.2">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x14ac:dyDescent="0.2">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x14ac:dyDescent="0.2">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x14ac:dyDescent="0.2">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x14ac:dyDescent="0.2">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ref="AC402:AC465" si="31">IF(AND($M402&lt;&gt;"",IFERROR(ABS($M402)&gt;ABS($L402),0)),1,0)</f>
        <v>0</v>
      </c>
      <c r="AD402" s="255">
        <f t="shared" ref="AD402:AD465" si="32">IF($L402&lt;&gt;"",IF(AND($U402&lt;&gt;"",OR(AND(IFERROR(ABS($U402)&lt;&gt;ABS($L402),0),$N402=""),AND(ISNONTEXT($N402),IFERROR(ABS($U402)&gt;ABS($L402),0)),ISTEXT(U402))),1,0),0)</f>
        <v>0</v>
      </c>
      <c r="AE402" s="255">
        <f t="shared" ref="AE402:AE465" si="33">IF(AND($X402&lt;&gt;0,$U402&lt;&gt;"",IFERROR(ABS($X402)&gt;ABS($U402),0)),1,0)</f>
        <v>0</v>
      </c>
      <c r="AF402" s="255">
        <f t="shared" ref="AF402:AF465" si="34">IF(AND($X402&lt;&gt;0,$U402&lt;&gt;"",$M402&lt;&gt;"",OR(ISNUMBER($N402),$N402=""),ABS($X402)&gt;IFERROR(ABS($M402),0)),1,0)</f>
        <v>0</v>
      </c>
      <c r="AG402" s="271"/>
    </row>
    <row r="403" spans="1:33" s="21" customFormat="1" ht="16.5" customHeight="1" x14ac:dyDescent="0.2">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v>0</v>
      </c>
      <c r="AD403" s="255">
        <f t="shared" si="32"/>
        <v>0</v>
      </c>
      <c r="AE403" s="255">
        <f t="shared" si="33"/>
        <v>0</v>
      </c>
      <c r="AF403" s="255">
        <f t="shared" si="34"/>
        <v>0</v>
      </c>
      <c r="AG403" s="271"/>
    </row>
    <row r="404" spans="1:33" s="21" customFormat="1" ht="16.5" customHeight="1" x14ac:dyDescent="0.2">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ref="AA404:AA467" si="35">IFERROR(X404+Y404,0)</f>
        <v>0</v>
      </c>
      <c r="AB404" s="270"/>
      <c r="AC404" s="255">
        <f t="shared" si="31"/>
        <v>0</v>
      </c>
      <c r="AD404" s="255">
        <f t="shared" si="32"/>
        <v>0</v>
      </c>
      <c r="AE404" s="255">
        <f t="shared" si="33"/>
        <v>0</v>
      </c>
      <c r="AF404" s="255">
        <f t="shared" si="34"/>
        <v>0</v>
      </c>
      <c r="AG404" s="271"/>
    </row>
    <row r="405" spans="1:33" s="21" customFormat="1" ht="16.5" customHeight="1" x14ac:dyDescent="0.2">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x14ac:dyDescent="0.2">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x14ac:dyDescent="0.2">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x14ac:dyDescent="0.2">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x14ac:dyDescent="0.2">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x14ac:dyDescent="0.2">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x14ac:dyDescent="0.2">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x14ac:dyDescent="0.2">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x14ac:dyDescent="0.2">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x14ac:dyDescent="0.2">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x14ac:dyDescent="0.2">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x14ac:dyDescent="0.2">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x14ac:dyDescent="0.2">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x14ac:dyDescent="0.2">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x14ac:dyDescent="0.2">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x14ac:dyDescent="0.2">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x14ac:dyDescent="0.2">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x14ac:dyDescent="0.2">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x14ac:dyDescent="0.2">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x14ac:dyDescent="0.2">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x14ac:dyDescent="0.2">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x14ac:dyDescent="0.2">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x14ac:dyDescent="0.2">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x14ac:dyDescent="0.2">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x14ac:dyDescent="0.2">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x14ac:dyDescent="0.2">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x14ac:dyDescent="0.2">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x14ac:dyDescent="0.2">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x14ac:dyDescent="0.2">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x14ac:dyDescent="0.2">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x14ac:dyDescent="0.2">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x14ac:dyDescent="0.2">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x14ac:dyDescent="0.2">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x14ac:dyDescent="0.2">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x14ac:dyDescent="0.2">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x14ac:dyDescent="0.2">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x14ac:dyDescent="0.2">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x14ac:dyDescent="0.2">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x14ac:dyDescent="0.2">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x14ac:dyDescent="0.2">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x14ac:dyDescent="0.2">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x14ac:dyDescent="0.2">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x14ac:dyDescent="0.2">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x14ac:dyDescent="0.2">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x14ac:dyDescent="0.2">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x14ac:dyDescent="0.2">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x14ac:dyDescent="0.2">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x14ac:dyDescent="0.2">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x14ac:dyDescent="0.2">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x14ac:dyDescent="0.2">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x14ac:dyDescent="0.2">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x14ac:dyDescent="0.2">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x14ac:dyDescent="0.2">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x14ac:dyDescent="0.2">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x14ac:dyDescent="0.2">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x14ac:dyDescent="0.2">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x14ac:dyDescent="0.2">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x14ac:dyDescent="0.2">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x14ac:dyDescent="0.2">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x14ac:dyDescent="0.2">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x14ac:dyDescent="0.2">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x14ac:dyDescent="0.2">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ref="AC466:AC529" si="36">IF(AND($M466&lt;&gt;"",IFERROR(ABS($M466)&gt;ABS($L466),0)),1,0)</f>
        <v>0</v>
      </c>
      <c r="AD466" s="255">
        <f t="shared" ref="AD466:AD529" si="37">IF($L466&lt;&gt;"",IF(AND($U466&lt;&gt;"",OR(AND(IFERROR(ABS($U466)&lt;&gt;ABS($L466),0),$N466=""),AND(ISNONTEXT($N466),IFERROR(ABS($U466)&gt;ABS($L466),0)),ISTEXT(U466))),1,0),0)</f>
        <v>0</v>
      </c>
      <c r="AE466" s="255">
        <f t="shared" ref="AE466:AE529" si="38">IF(AND($X466&lt;&gt;0,$U466&lt;&gt;"",IFERROR(ABS($X466)&gt;ABS($U466),0)),1,0)</f>
        <v>0</v>
      </c>
      <c r="AF466" s="255">
        <f t="shared" ref="AF466:AF529" si="39">IF(AND($X466&lt;&gt;0,$U466&lt;&gt;"",$M466&lt;&gt;"",OR(ISNUMBER($N466),$N466=""),ABS($X466)&gt;IFERROR(ABS($M466),0)),1,0)</f>
        <v>0</v>
      </c>
      <c r="AG466" s="271"/>
    </row>
    <row r="467" spans="1:33" s="21" customFormat="1" ht="16.5" customHeight="1" x14ac:dyDescent="0.2">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v>0</v>
      </c>
      <c r="AD467" s="255">
        <f t="shared" si="37"/>
        <v>0</v>
      </c>
      <c r="AE467" s="255">
        <f t="shared" si="38"/>
        <v>0</v>
      </c>
      <c r="AF467" s="255">
        <f t="shared" si="39"/>
        <v>0</v>
      </c>
      <c r="AG467" s="271"/>
    </row>
    <row r="468" spans="1:33" s="21" customFormat="1" ht="16.5" customHeight="1" x14ac:dyDescent="0.2">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ref="AA468:AA531" si="40">IFERROR(X468+Y468,0)</f>
        <v>0</v>
      </c>
      <c r="AB468" s="270"/>
      <c r="AC468" s="255">
        <f t="shared" si="36"/>
        <v>0</v>
      </c>
      <c r="AD468" s="255">
        <f t="shared" si="37"/>
        <v>0</v>
      </c>
      <c r="AE468" s="255">
        <f t="shared" si="38"/>
        <v>0</v>
      </c>
      <c r="AF468" s="255">
        <f t="shared" si="39"/>
        <v>0</v>
      </c>
      <c r="AG468" s="271"/>
    </row>
    <row r="469" spans="1:33" s="21" customFormat="1" ht="16.5" customHeight="1" x14ac:dyDescent="0.2">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x14ac:dyDescent="0.2">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x14ac:dyDescent="0.2">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x14ac:dyDescent="0.2">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x14ac:dyDescent="0.2">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x14ac:dyDescent="0.2">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x14ac:dyDescent="0.2">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x14ac:dyDescent="0.2">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x14ac:dyDescent="0.2">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x14ac:dyDescent="0.2">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x14ac:dyDescent="0.2">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x14ac:dyDescent="0.2">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x14ac:dyDescent="0.2">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x14ac:dyDescent="0.2">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x14ac:dyDescent="0.2">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x14ac:dyDescent="0.2">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x14ac:dyDescent="0.2">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x14ac:dyDescent="0.2">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x14ac:dyDescent="0.2">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x14ac:dyDescent="0.2">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x14ac:dyDescent="0.2">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x14ac:dyDescent="0.2">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x14ac:dyDescent="0.2">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x14ac:dyDescent="0.2">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x14ac:dyDescent="0.2">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x14ac:dyDescent="0.2">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x14ac:dyDescent="0.2">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x14ac:dyDescent="0.2">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x14ac:dyDescent="0.2">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x14ac:dyDescent="0.2">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x14ac:dyDescent="0.2">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x14ac:dyDescent="0.2">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x14ac:dyDescent="0.2">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x14ac:dyDescent="0.2">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x14ac:dyDescent="0.2">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x14ac:dyDescent="0.2">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x14ac:dyDescent="0.2">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x14ac:dyDescent="0.2">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x14ac:dyDescent="0.2">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x14ac:dyDescent="0.2">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x14ac:dyDescent="0.2">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x14ac:dyDescent="0.2">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x14ac:dyDescent="0.2">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x14ac:dyDescent="0.2">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x14ac:dyDescent="0.2">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x14ac:dyDescent="0.2">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x14ac:dyDescent="0.2">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x14ac:dyDescent="0.2">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x14ac:dyDescent="0.2">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x14ac:dyDescent="0.2">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x14ac:dyDescent="0.2">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x14ac:dyDescent="0.2">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x14ac:dyDescent="0.2">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x14ac:dyDescent="0.2">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x14ac:dyDescent="0.2">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x14ac:dyDescent="0.2">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x14ac:dyDescent="0.2">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x14ac:dyDescent="0.2">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x14ac:dyDescent="0.2">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x14ac:dyDescent="0.2">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x14ac:dyDescent="0.2">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x14ac:dyDescent="0.2">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ref="AC530:AC545" si="41">IF(AND($M530&lt;&gt;"",IFERROR(ABS($M530)&gt;ABS($L530),0)),1,0)</f>
        <v>0</v>
      </c>
      <c r="AD530" s="255">
        <f t="shared" ref="AD530:AD545" si="42">IF($L530&lt;&gt;"",IF(AND($U530&lt;&gt;"",OR(AND(IFERROR(ABS($U530)&lt;&gt;ABS($L530),0),$N530=""),AND(ISNONTEXT($N530),IFERROR(ABS($U530)&gt;ABS($L530),0)),ISTEXT(U530))),1,0),0)</f>
        <v>0</v>
      </c>
      <c r="AE530" s="255">
        <f t="shared" ref="AE530:AE545" si="43">IF(AND($X530&lt;&gt;0,$U530&lt;&gt;"",IFERROR(ABS($X530)&gt;ABS($U530),0)),1,0)</f>
        <v>0</v>
      </c>
      <c r="AF530" s="255">
        <f t="shared" ref="AF530:AF545" si="44">IF(AND($X530&lt;&gt;0,$U530&lt;&gt;"",$M530&lt;&gt;"",OR(ISNUMBER($N530),$N530=""),ABS($X530)&gt;IFERROR(ABS($M530),0)),1,0)</f>
        <v>0</v>
      </c>
      <c r="AG530" s="271"/>
    </row>
    <row r="531" spans="1:33" s="21" customFormat="1" ht="16.5" customHeight="1" x14ac:dyDescent="0.2">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v>0</v>
      </c>
      <c r="AD531" s="255">
        <f t="shared" si="42"/>
        <v>0</v>
      </c>
      <c r="AE531" s="255">
        <f t="shared" si="43"/>
        <v>0</v>
      </c>
      <c r="AF531" s="255">
        <f t="shared" si="44"/>
        <v>0</v>
      </c>
      <c r="AG531" s="271"/>
    </row>
    <row r="532" spans="1:33" s="21" customFormat="1" ht="16.5" customHeight="1" x14ac:dyDescent="0.2">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ref="AA532:AA566" si="45">IFERROR(X532+Y532,0)</f>
        <v>0</v>
      </c>
      <c r="AB532" s="270"/>
      <c r="AC532" s="255">
        <f t="shared" si="41"/>
        <v>0</v>
      </c>
      <c r="AD532" s="255">
        <f t="shared" si="42"/>
        <v>0</v>
      </c>
      <c r="AE532" s="255">
        <f t="shared" si="43"/>
        <v>0</v>
      </c>
      <c r="AF532" s="255">
        <f t="shared" si="44"/>
        <v>0</v>
      </c>
      <c r="AG532" s="271"/>
    </row>
    <row r="533" spans="1:33" s="21" customFormat="1" ht="16.5" customHeight="1" x14ac:dyDescent="0.2">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x14ac:dyDescent="0.2">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x14ac:dyDescent="0.2">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x14ac:dyDescent="0.2">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x14ac:dyDescent="0.2">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x14ac:dyDescent="0.2">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x14ac:dyDescent="0.2">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x14ac:dyDescent="0.2">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x14ac:dyDescent="0.2">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x14ac:dyDescent="0.2">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x14ac:dyDescent="0.2">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x14ac:dyDescent="0.2">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x14ac:dyDescent="0.2">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x14ac:dyDescent="0.2">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ref="AC546:AC567" si="46">IF(AND($M546&lt;&gt;"",ABS($M546)&gt;ABS($L546)),1,0)</f>
        <v>0</v>
      </c>
      <c r="AD546" s="255">
        <f t="shared" ref="AD546:AD567" si="47">IF($L546&lt;&gt;"",IF(AND($U546&lt;&gt;"",ABS($U546)&lt;&gt;ABS($L546),OR(AND(ISNONTEXT($N546),ABS($U546)&gt;ABS($L546)),$N546="")),1,0),0)</f>
        <v>0</v>
      </c>
      <c r="AE546" s="255">
        <f t="shared" ref="AE546:AE567" si="48">IF(AND($X546&lt;&gt;0,$U546&lt;&gt;"",ABS($X546)&gt;ABS($U546)),1,0)</f>
        <v>0</v>
      </c>
      <c r="AF546" s="255">
        <f t="shared" ref="AF546:AF567" si="49">IF(AND($X546&lt;&gt;0,$U546&lt;&gt;"",$M546&lt;&gt;"",ABS($X546)&gt;ABS($M546)),1,0)</f>
        <v>0</v>
      </c>
      <c r="AG546" s="271"/>
    </row>
    <row r="547" spans="1:33" s="21" customFormat="1" ht="16.5" customHeight="1" x14ac:dyDescent="0.2">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6"/>
        <v>0</v>
      </c>
      <c r="AD547" s="255">
        <f t="shared" si="47"/>
        <v>0</v>
      </c>
      <c r="AE547" s="255">
        <f t="shared" si="48"/>
        <v>0</v>
      </c>
      <c r="AF547" s="255">
        <f t="shared" si="49"/>
        <v>0</v>
      </c>
      <c r="AG547" s="271"/>
    </row>
    <row r="548" spans="1:33" s="21" customFormat="1" ht="16.5" customHeight="1" x14ac:dyDescent="0.2">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6"/>
        <v>0</v>
      </c>
      <c r="AD548" s="255">
        <f t="shared" si="47"/>
        <v>0</v>
      </c>
      <c r="AE548" s="255">
        <f t="shared" si="48"/>
        <v>0</v>
      </c>
      <c r="AF548" s="255">
        <f t="shared" si="49"/>
        <v>0</v>
      </c>
      <c r="AG548" s="271"/>
    </row>
    <row r="549" spans="1:33" s="21" customFormat="1" ht="16.5" customHeight="1" x14ac:dyDescent="0.2">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6"/>
        <v>0</v>
      </c>
      <c r="AD549" s="255">
        <f t="shared" si="47"/>
        <v>0</v>
      </c>
      <c r="AE549" s="255">
        <f t="shared" si="48"/>
        <v>0</v>
      </c>
      <c r="AF549" s="255">
        <f t="shared" si="49"/>
        <v>0</v>
      </c>
      <c r="AG549" s="271"/>
    </row>
    <row r="550" spans="1:33" s="21" customFormat="1" ht="16.5" customHeight="1" x14ac:dyDescent="0.2">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6"/>
        <v>0</v>
      </c>
      <c r="AD550" s="255">
        <f t="shared" si="47"/>
        <v>0</v>
      </c>
      <c r="AE550" s="255">
        <f t="shared" si="48"/>
        <v>0</v>
      </c>
      <c r="AF550" s="255">
        <f t="shared" si="49"/>
        <v>0</v>
      </c>
      <c r="AG550" s="271"/>
    </row>
    <row r="551" spans="1:33" s="21" customFormat="1" ht="16.5" customHeight="1" x14ac:dyDescent="0.2">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6"/>
        <v>0</v>
      </c>
      <c r="AD551" s="255">
        <f t="shared" si="47"/>
        <v>0</v>
      </c>
      <c r="AE551" s="255">
        <f t="shared" si="48"/>
        <v>0</v>
      </c>
      <c r="AF551" s="255">
        <f t="shared" si="49"/>
        <v>0</v>
      </c>
      <c r="AG551" s="271"/>
    </row>
    <row r="552" spans="1:33" s="21" customFormat="1" ht="16.5" customHeight="1" x14ac:dyDescent="0.2">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6"/>
        <v>0</v>
      </c>
      <c r="AD552" s="255">
        <f t="shared" si="47"/>
        <v>0</v>
      </c>
      <c r="AE552" s="255">
        <f t="shared" si="48"/>
        <v>0</v>
      </c>
      <c r="AF552" s="255">
        <f t="shared" si="49"/>
        <v>0</v>
      </c>
      <c r="AG552" s="271"/>
    </row>
    <row r="553" spans="1:33" s="21" customFormat="1" ht="16.5" customHeight="1" x14ac:dyDescent="0.2">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6"/>
        <v>0</v>
      </c>
      <c r="AD553" s="255">
        <f t="shared" si="47"/>
        <v>0</v>
      </c>
      <c r="AE553" s="255">
        <f t="shared" si="48"/>
        <v>0</v>
      </c>
      <c r="AF553" s="255">
        <f t="shared" si="49"/>
        <v>0</v>
      </c>
      <c r="AG553" s="271"/>
    </row>
    <row r="554" spans="1:33" s="21" customFormat="1" ht="16.5" customHeight="1" x14ac:dyDescent="0.2">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6"/>
        <v>0</v>
      </c>
      <c r="AD554" s="255">
        <f t="shared" si="47"/>
        <v>0</v>
      </c>
      <c r="AE554" s="255">
        <f t="shared" si="48"/>
        <v>0</v>
      </c>
      <c r="AF554" s="255">
        <f t="shared" si="49"/>
        <v>0</v>
      </c>
      <c r="AG554" s="271"/>
    </row>
    <row r="555" spans="1:33" s="21" customFormat="1" ht="16.5" customHeight="1" x14ac:dyDescent="0.2">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6"/>
        <v>0</v>
      </c>
      <c r="AD555" s="255">
        <f t="shared" si="47"/>
        <v>0</v>
      </c>
      <c r="AE555" s="255">
        <f t="shared" si="48"/>
        <v>0</v>
      </c>
      <c r="AF555" s="255">
        <f t="shared" si="49"/>
        <v>0</v>
      </c>
      <c r="AG555" s="271"/>
    </row>
    <row r="556" spans="1:33" s="21" customFormat="1" ht="16.5" customHeight="1" x14ac:dyDescent="0.2">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6"/>
        <v>0</v>
      </c>
      <c r="AD556" s="255">
        <f t="shared" si="47"/>
        <v>0</v>
      </c>
      <c r="AE556" s="255">
        <f t="shared" si="48"/>
        <v>0</v>
      </c>
      <c r="AF556" s="255">
        <f t="shared" si="49"/>
        <v>0</v>
      </c>
      <c r="AG556" s="271"/>
    </row>
    <row r="557" spans="1:33" s="21" customFormat="1" ht="16.5" customHeight="1" x14ac:dyDescent="0.2">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6"/>
        <v>0</v>
      </c>
      <c r="AD557" s="255">
        <f t="shared" si="47"/>
        <v>0</v>
      </c>
      <c r="AE557" s="255">
        <f t="shared" si="48"/>
        <v>0</v>
      </c>
      <c r="AF557" s="255">
        <f t="shared" si="49"/>
        <v>0</v>
      </c>
      <c r="AG557" s="271"/>
    </row>
    <row r="558" spans="1:33" s="21" customFormat="1" ht="16.5" customHeight="1" x14ac:dyDescent="0.2">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6"/>
        <v>0</v>
      </c>
      <c r="AD558" s="255">
        <f t="shared" si="47"/>
        <v>0</v>
      </c>
      <c r="AE558" s="255">
        <f t="shared" si="48"/>
        <v>0</v>
      </c>
      <c r="AF558" s="255">
        <f t="shared" si="49"/>
        <v>0</v>
      </c>
      <c r="AG558" s="271"/>
    </row>
    <row r="559" spans="1:33" s="21" customFormat="1" ht="16.5" customHeight="1" x14ac:dyDescent="0.2">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6"/>
        <v>0</v>
      </c>
      <c r="AD559" s="255">
        <f t="shared" si="47"/>
        <v>0</v>
      </c>
      <c r="AE559" s="255">
        <f t="shared" si="48"/>
        <v>0</v>
      </c>
      <c r="AF559" s="255">
        <f t="shared" si="49"/>
        <v>0</v>
      </c>
      <c r="AG559" s="271"/>
    </row>
    <row r="560" spans="1:33" s="21" customFormat="1" ht="16.5" customHeight="1" x14ac:dyDescent="0.2">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6"/>
        <v>0</v>
      </c>
      <c r="AD560" s="255">
        <f t="shared" si="47"/>
        <v>0</v>
      </c>
      <c r="AE560" s="255">
        <f t="shared" si="48"/>
        <v>0</v>
      </c>
      <c r="AF560" s="255">
        <f t="shared" si="49"/>
        <v>0</v>
      </c>
      <c r="AG560" s="271"/>
    </row>
    <row r="561" spans="1:33" s="21" customFormat="1" ht="16.5" customHeight="1" x14ac:dyDescent="0.2">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6"/>
        <v>0</v>
      </c>
      <c r="AD561" s="255">
        <f t="shared" si="47"/>
        <v>0</v>
      </c>
      <c r="AE561" s="255">
        <f t="shared" si="48"/>
        <v>0</v>
      </c>
      <c r="AF561" s="255">
        <f t="shared" si="49"/>
        <v>0</v>
      </c>
      <c r="AG561" s="271"/>
    </row>
    <row r="562" spans="1:33" s="21" customFormat="1" ht="16.5" customHeight="1" x14ac:dyDescent="0.2">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6"/>
        <v>0</v>
      </c>
      <c r="AD562" s="255">
        <f t="shared" si="47"/>
        <v>0</v>
      </c>
      <c r="AE562" s="255">
        <f t="shared" si="48"/>
        <v>0</v>
      </c>
      <c r="AF562" s="255">
        <f t="shared" si="49"/>
        <v>0</v>
      </c>
      <c r="AG562" s="271"/>
    </row>
    <row r="563" spans="1:33" s="21" customFormat="1" ht="16.5" customHeight="1" x14ac:dyDescent="0.2">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6"/>
        <v>0</v>
      </c>
      <c r="AD563" s="255">
        <f t="shared" si="47"/>
        <v>0</v>
      </c>
      <c r="AE563" s="255">
        <f t="shared" si="48"/>
        <v>0</v>
      </c>
      <c r="AF563" s="255">
        <f t="shared" si="49"/>
        <v>0</v>
      </c>
      <c r="AG563" s="271"/>
    </row>
    <row r="564" spans="1:33" s="21" customFormat="1" ht="16.5" customHeight="1" x14ac:dyDescent="0.2">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6"/>
        <v>0</v>
      </c>
      <c r="AD564" s="255">
        <f t="shared" si="47"/>
        <v>0</v>
      </c>
      <c r="AE564" s="255">
        <f t="shared" si="48"/>
        <v>0</v>
      </c>
      <c r="AF564" s="255">
        <f t="shared" si="49"/>
        <v>0</v>
      </c>
      <c r="AG564" s="271"/>
    </row>
    <row r="565" spans="1:33" s="21" customFormat="1" ht="16.5" customHeight="1" x14ac:dyDescent="0.2">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6"/>
        <v>0</v>
      </c>
      <c r="AD565" s="255">
        <f t="shared" si="47"/>
        <v>0</v>
      </c>
      <c r="AE565" s="255">
        <f t="shared" si="48"/>
        <v>0</v>
      </c>
      <c r="AF565" s="255">
        <f t="shared" si="49"/>
        <v>0</v>
      </c>
      <c r="AG565" s="271"/>
    </row>
    <row r="566" spans="1:33" s="21" customFormat="1" ht="16.5" customHeight="1" x14ac:dyDescent="0.2">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6"/>
        <v>0</v>
      </c>
      <c r="AD566" s="255">
        <f t="shared" si="47"/>
        <v>0</v>
      </c>
      <c r="AE566" s="255">
        <f t="shared" si="48"/>
        <v>0</v>
      </c>
      <c r="AF566" s="255">
        <f t="shared" si="49"/>
        <v>0</v>
      </c>
      <c r="AG566" s="271"/>
    </row>
    <row r="567" spans="1:33" s="21" customFormat="1" ht="16.5" customHeight="1" thickBot="1" x14ac:dyDescent="0.25">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6"/>
        <v>0</v>
      </c>
      <c r="AD567" s="255">
        <f t="shared" si="47"/>
        <v>0</v>
      </c>
      <c r="AE567" s="255">
        <f t="shared" si="48"/>
        <v>0</v>
      </c>
      <c r="AF567" s="255">
        <f t="shared" si="49"/>
        <v>0</v>
      </c>
      <c r="AG567" s="271"/>
    </row>
    <row r="568" spans="1:33" s="19" customFormat="1" x14ac:dyDescent="0.2">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4">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D11:F11"/>
    <mergeCell ref="Q11:R11"/>
    <mergeCell ref="A1:X1"/>
    <mergeCell ref="A2:X4"/>
    <mergeCell ref="C6:N6"/>
    <mergeCell ref="C7:K7"/>
    <mergeCell ref="C9:G9"/>
  </mergeCells>
  <conditionalFormatting sqref="Q11 T11 X11">
    <cfRule type="cellIs" dxfId="103" priority="37" operator="equal">
      <formula>0</formula>
    </cfRule>
  </conditionalFormatting>
  <conditionalFormatting sqref="B18:B567">
    <cfRule type="expression" dxfId="102" priority="42">
      <formula>AND(B18="",OR($X18&lt;&gt;"",$E18&lt;&gt;"",$C18&lt;&gt;"",$D18&lt;&gt;""))</formula>
    </cfRule>
  </conditionalFormatting>
  <conditionalFormatting sqref="F18:H567">
    <cfRule type="expression" dxfId="101" priority="13">
      <formula>AND(F18="",OR($X18&gt;0,AND($E18&lt;&gt;"",ISERROR(SEARCH("guts*",$E18)))))</formula>
    </cfRule>
    <cfRule type="expression" dxfId="100" priority="28" stopIfTrue="1">
      <formula>OR(F18="",AND(F18="",$X18&lt;0))</formula>
    </cfRule>
  </conditionalFormatting>
  <conditionalFormatting sqref="C18:C567">
    <cfRule type="expression" dxfId="99" priority="40">
      <formula>AND(C18="",OR($X18&lt;&gt;"",$B18&lt;&gt;"",$D18&lt;&gt;"",$E18&lt;&gt;""))</formula>
    </cfRule>
  </conditionalFormatting>
  <conditionalFormatting sqref="X16:X17">
    <cfRule type="expression" dxfId="98" priority="39">
      <formula>$X$16&lt;0</formula>
    </cfRule>
  </conditionalFormatting>
  <conditionalFormatting sqref="T12:X12 A12">
    <cfRule type="cellIs" dxfId="97" priority="38" operator="equal">
      <formula>""</formula>
    </cfRule>
  </conditionalFormatting>
  <conditionalFormatting sqref="I18:I567">
    <cfRule type="expression" dxfId="96" priority="36">
      <formula>AND(OR($X18&lt;&gt;"",$E18&lt;&gt;"",$K18&lt;&gt;""),$I18="")</formula>
    </cfRule>
  </conditionalFormatting>
  <conditionalFormatting sqref="N18:N567">
    <cfRule type="expression" dxfId="95" priority="1">
      <formula>AND(OR($X18&lt;&gt;"",$U18&lt;&gt;""),$L18&lt;&gt;"",$N18="",$U18&lt;&gt;$L18)</formula>
    </cfRule>
    <cfRule type="expression" dxfId="94" priority="35">
      <formula>AND(OR($X18&lt;&gt;"",$U18&lt;&gt;""),$L18&lt;&gt;"",ISNONTEXT($N18),OR($U18&gt;$L18,$AF18=1,AND(ISNUMBER($N18),$N18&gt;=1)))</formula>
    </cfRule>
  </conditionalFormatting>
  <conditionalFormatting sqref="S18:S567">
    <cfRule type="expression" dxfId="93" priority="34">
      <formula>AND(OR($X18&lt;&gt;"",$M18&lt;&gt;"",$T18&lt;&gt;""),$S18="")</formula>
    </cfRule>
  </conditionalFormatting>
  <conditionalFormatting sqref="L18:M567">
    <cfRule type="expression" dxfId="92" priority="14">
      <formula>AND(OR($X18&lt;&gt;"",$I18&lt;&gt;"",$E18&lt;&gt;"",$K18&lt;&gt;""),L18="")</formula>
    </cfRule>
  </conditionalFormatting>
  <conditionalFormatting sqref="U18:V567">
    <cfRule type="expression" dxfId="91" priority="10">
      <formula>AND(U18="",OR($X18&lt;&gt;"",$M18&lt;&gt;"",$S18&lt;&gt;"",$T18&lt;&gt;""))</formula>
    </cfRule>
  </conditionalFormatting>
  <conditionalFormatting sqref="E18:E567">
    <cfRule type="expression" dxfId="90" priority="21">
      <formula>AND(E18="",OR($X18&lt;&gt;"",$B18&lt;&gt;"",$C18&lt;&gt;"",$D18&lt;&gt;""))</formula>
    </cfRule>
    <cfRule type="expression" dxfId="89" priority="31">
      <formula>OR(AND(ISNUMBER(SEARCH("guts",E18)),X18&gt;0),AND(ISERROR(SEARCH("guts",E18)),X18&lt;0))</formula>
    </cfRule>
  </conditionalFormatting>
  <conditionalFormatting sqref="X11">
    <cfRule type="expression" dxfId="88" priority="30">
      <formula>LEN($C$4)&lt;$X$1</formula>
    </cfRule>
  </conditionalFormatting>
  <conditionalFormatting sqref="X11">
    <cfRule type="containsText" dxfId="87" priority="29" operator="containsText" text="kos">
      <formula>NOT(ISERROR(SEARCH("kos",X11)))</formula>
    </cfRule>
  </conditionalFormatting>
  <conditionalFormatting sqref="P18:Q567">
    <cfRule type="expression" dxfId="86" priority="43">
      <formula>AND($H$8="Ja",OR($X18&lt;&gt;"",$M18&lt;&gt;""),P18="")</formula>
    </cfRule>
  </conditionalFormatting>
  <conditionalFormatting sqref="R18:R567">
    <cfRule type="expression" dxfId="85" priority="23">
      <formula>AND($H$8="Ja",OR($X18&lt;&gt;"",$M18&lt;&gt;""),R18="")</formula>
    </cfRule>
    <cfRule type="containsText" dxfId="84" priority="24" operator="containsText" text="gebr">
      <formula>NOT(ISERROR(SEARCH("gebr",R18)))</formula>
    </cfRule>
    <cfRule type="containsText" dxfId="83" priority="44" operator="containsText" text="vorf">
      <formula>NOT(ISERROR(SEARCH("vorf",R18)))</formula>
    </cfRule>
  </conditionalFormatting>
  <conditionalFormatting sqref="D11">
    <cfRule type="cellIs" dxfId="82" priority="27" operator="notEqual">
      <formula>""</formula>
    </cfRule>
  </conditionalFormatting>
  <conditionalFormatting sqref="X11">
    <cfRule type="expression" dxfId="81" priority="45">
      <formula>LEN($X$6)&lt;$AB$5</formula>
    </cfRule>
  </conditionalFormatting>
  <conditionalFormatting sqref="D18:D567">
    <cfRule type="expression" dxfId="80" priority="15">
      <formula>AND(D18="",OR($X18&lt;&gt;"",$B18&lt;&gt;"",$C18&lt;&gt;"",$E18&lt;&gt;""))</formula>
    </cfRule>
  </conditionalFormatting>
  <conditionalFormatting sqref="K18:K567">
    <cfRule type="expression" dxfId="79" priority="41">
      <formula>AND(K18="",OR($X18&lt;&gt;0,$I18&lt;&gt;"",$E18&lt;&gt;""))</formula>
    </cfRule>
  </conditionalFormatting>
  <conditionalFormatting sqref="T18:T567">
    <cfRule type="expression" dxfId="78" priority="25">
      <formula>AND(T18="",OR($X18&lt;&gt;0,$M18&lt;&gt;"",$S18&lt;&gt;""))</formula>
    </cfRule>
  </conditionalFormatting>
  <conditionalFormatting sqref="M18:M567">
    <cfRule type="expression" dxfId="77" priority="33">
      <formula>OR(AND(OR($M18&lt;&gt;"",$M18&lt;&gt;0),IFERROR(ABS($M18)&gt;ABS($L18),0)),AND($X18&lt;&gt;0,$M18&lt;&gt;"",ISNONTEXT($N18),OR(IFERROR(ABS($X18)&gt;ABS($M18),0),$AF18&lt;&gt;0)),AND(AND(ISNUMBER($M18),$M18&gt;0),IFERROR(ABS($X18)&gt;ABS($M18),0)))</formula>
    </cfRule>
  </conditionalFormatting>
  <conditionalFormatting sqref="C6:C7 D8 H8 Q11 T11 X11 X6:X8">
    <cfRule type="containsText" dxfId="76" priority="20" operator="containsText" text="fehlt">
      <formula>NOT(ISERROR(SEARCH("fehlt",C6)))</formula>
    </cfRule>
  </conditionalFormatting>
  <conditionalFormatting sqref="AA18:AA567">
    <cfRule type="expression" dxfId="75" priority="7">
      <formula>AND($AB18="",OR($Y18="",$AA18&lt;&gt;$X18),OR(AND($Y18&lt;&gt;"",ABS($Y18)&gt;ABS($X18)),AND($AA18&lt;0,ISERROR(SEARCH("guts",$E18))),AND($AA18&gt;0,ISNUMBER(SEARCH("guts",$E18))),$AA18&lt;&gt;$X18))</formula>
    </cfRule>
    <cfRule type="cellIs" dxfId="74" priority="19" operator="notEqual">
      <formula>0</formula>
    </cfRule>
  </conditionalFormatting>
  <conditionalFormatting sqref="O18:O567">
    <cfRule type="expression" dxfId="73" priority="18">
      <formula>AND(OR($X18&lt;&gt;"",$M18&lt;&gt;""),$O18="")</formula>
    </cfRule>
  </conditionalFormatting>
  <conditionalFormatting sqref="J18:J567">
    <cfRule type="expression" dxfId="72" priority="17">
      <formula>AND(OR($X18&lt;&gt;"",$E18&lt;&gt;"",$K18&lt;&gt;""),$J18="")</formula>
    </cfRule>
  </conditionalFormatting>
  <conditionalFormatting sqref="I8">
    <cfRule type="containsText" dxfId="71" priority="16" operator="containsText" text="fehlt">
      <formula>NOT(ISERROR(SEARCH("fehlt",I8)))</formula>
    </cfRule>
  </conditionalFormatting>
  <conditionalFormatting sqref="C18:E567">
    <cfRule type="expression" dxfId="70" priority="26">
      <formula>AND($B18="",C18&lt;&gt;"")</formula>
    </cfRule>
  </conditionalFormatting>
  <conditionalFormatting sqref="I18:J567 L18:M567 O18:S567 U18:V567">
    <cfRule type="expression" dxfId="69" priority="9">
      <formula>AND($B18="",$X18="",I18&lt;&gt;"")</formula>
    </cfRule>
  </conditionalFormatting>
  <conditionalFormatting sqref="AB18:AB559">
    <cfRule type="expression" dxfId="68" priority="12">
      <formula>AND($AB18="",$X18&lt;&gt;"",OR(AND($Y18&lt;&gt;"",ABS($Y18)&gt;ABS($X18)),AND($AA18&lt;0,ISERROR(SEARCH("guts",$E18))),AND($AA18&gt;0,ISNUMBER(SEARCH("guts",$E18))),$AA18&lt;&gt;$X18))</formula>
    </cfRule>
  </conditionalFormatting>
  <conditionalFormatting sqref="W18:W567">
    <cfRule type="cellIs" dxfId="67" priority="11" operator="equal">
      <formula>""</formula>
    </cfRule>
  </conditionalFormatting>
  <conditionalFormatting sqref="L18:L567">
    <cfRule type="expression" dxfId="66" priority="22">
      <formula>OR(AND($M18&lt;&gt;"",OR(ISTEXT($U18),IFERROR(ABS($M18)&gt;ABS($L18),0))),AND($L18&lt;&gt;"",$U18&lt;&gt;0,OR(AND(OR(ISNUMBER($N18),$N18=""),IFERROR(ABS($U18)&gt;ABS($L18),0)),$N18=""),IFERROR(ABS($U18)&lt;&gt;ABS($L18),0)))</formula>
    </cfRule>
  </conditionalFormatting>
  <conditionalFormatting sqref="U18:U567">
    <cfRule type="expression" dxfId="65" priority="32">
      <formula>AND(OR($L18&lt;&gt;"",$U18&lt;&gt;""),OR(AND(ISNONTEXT($N18),$L18&lt;&gt;"",IFERROR(ABS($U18)&gt;ABS($L18),0)),IFERROR(ABS($X18)&gt;ABS($U18),0),$AD18&gt;0,ISTEXT($U18)))</formula>
    </cfRule>
  </conditionalFormatting>
  <conditionalFormatting sqref="Y18:Y567">
    <cfRule type="expression" dxfId="64" priority="8">
      <formula>OR(AND($X18&lt;&gt;$AA18,$Y18&lt;&gt;"",$AB18=""),AND(OR(ABS($Y18)&gt;ABS($X18),ISERROR(SEARCH("guts",$E18))),OR($AA18&lt;0,AND($AA18&gt;0,ISNUMBER(SEARCH("guts",$E18)))),$AB18=""))</formula>
    </cfRule>
  </conditionalFormatting>
  <conditionalFormatting sqref="L15">
    <cfRule type="expression" dxfId="63" priority="6">
      <formula>OR($AC$15&gt;0,$AD$15&gt;0)</formula>
    </cfRule>
  </conditionalFormatting>
  <conditionalFormatting sqref="U15">
    <cfRule type="expression" dxfId="62" priority="5">
      <formula>OR($AD$15&gt;0,$AE$15&gt;0)</formula>
    </cfRule>
  </conditionalFormatting>
  <conditionalFormatting sqref="M15">
    <cfRule type="expression" dxfId="61" priority="4">
      <formula>OR($AC$15&gt;0,$AF$15&gt;0)</formula>
    </cfRule>
  </conditionalFormatting>
  <conditionalFormatting sqref="X14">
    <cfRule type="expression" dxfId="60" priority="3">
      <formula>OR($AE$15&gt;0,$AF$15&gt;0)</formula>
    </cfRule>
  </conditionalFormatting>
  <conditionalFormatting sqref="X15">
    <cfRule type="expression" dxfId="59" priority="2">
      <formula>OR($AE$15&gt;0,$AF$15&gt;0)</formula>
    </cfRule>
  </conditionalFormatting>
  <conditionalFormatting sqref="K18:K567 T18:T567">
    <cfRule type="cellIs" dxfId="58" priority="46" operator="equal">
      <formula>0</formula>
    </cfRule>
    <cfRule type="expression" dxfId="57" priority="47">
      <formula>AND(K18&lt;&gt;"",OR(K18&lt;$Q$11,K18&gt;$T$11,K18&lt;$F18,))</formula>
    </cfRule>
  </conditionalFormatting>
  <conditionalFormatting sqref="F18:F567">
    <cfRule type="expression" dxfId="56" priority="48" stopIfTrue="1">
      <formula>AND($F18&lt;&gt;"",OR($F18&lt;$Q$11,$F18&gt;$T$11,$F18&gt;$G18,$F18&gt;$H18))</formula>
    </cfRule>
  </conditionalFormatting>
  <conditionalFormatting sqref="X18:X567">
    <cfRule type="expression" dxfId="55" priority="49">
      <formula>IF(X18&lt;&gt;"",OR(B18="",C18="",D18="",E18="",AND(X18&gt;0,F18=""),AND(X18&gt;0,G18=""),AND(X18&gt;0,H18=""),I18="",K18="",L18="",M18="",AND($H$8="ja",P18=""),AND($H$8="ja",R18=""),U18="",T18="",W18=""),)</formula>
    </cfRule>
    <cfRule type="expression" dxfId="52" priority="50">
      <formula>AND(X18&lt;&gt;"",OR(AND($F18&lt;&gt;"",$F18&lt;$Q$11),$F18&gt;$T$11,AND($G18&lt;&gt;"",$G18&lt;$Q$11),$G18&gt;$T$11,AND($H18&lt;&gt;"",$H18&lt;$Q$11),$H18&gt;$T$11,$K18&lt;$Q$11,$K18&gt;$T$11,$T18&lt;$Q$11,$T18&gt;$T$11,ISERROR(SEARCH("neu*",R18)),X18&lt;200,$W18="ja"))</formula>
    </cfRule>
    <cfRule type="expression" dxfId="54" priority="51">
      <formula>AND(OR($L18&lt;&gt;"",$U18&lt;&gt;""),OR(AND(AND(ISNUMBER($M18),$M18&gt;0),IFERROR(ABS($X18)&gt;ABS($M18),0)),IFERROR(ABS($X18)&gt;ABS($U18),0),$AE18&gt;0,$AF18&gt;0))</formula>
    </cfRule>
  </conditionalFormatting>
  <conditionalFormatting sqref="G18:H567">
    <cfRule type="expression" dxfId="53" priority="52">
      <formula>OR(AND(G18&lt;&gt;"",OR(G18&lt;$Q$11,G18&gt;$T$11,$H18="",$H18&lt;$G18)),AND($H18&lt;&gt;"",$G18=""),AND($F18&lt;&gt;"",$G18&lt;$F18))</formula>
    </cfRule>
  </conditionalFormatting>
  <dataValidations count="14">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 type="list" allowBlank="1" showInputMessage="1" showErrorMessage="1" errorTitle="Fehlerhafte Eingabe!" error="Nur Einträge aus der Liste zulässig!" promptTitle="Hinweis zur Eingabe:" prompt="Bitte wählen Sie aus der Liste aus!" sqref="P18:P567">
      <formula1>"Anl. in Bau,Bau/Grund,BGA/EDV-Anl.,GWG (aktiviert),Immat./Softw.,Maschinen o.Ä.,nicht aktiviert,"</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Y18:Y567">
      <formula1>-999999999</formula1>
      <formula2>999999999</formula2>
    </dataValidation>
    <dataValidation type="list" allowBlank="1" showInputMessage="1" showErrorMessage="1" errorTitle="Fehlerhafte Eingabe!" error="Nur Einträge aus der Liste zulässig!" promptTitle="Hinweis zur Eingabe:" prompt="Bitte wählen Sie aus der Liste aus!" sqref="W18:W567">
      <formula1>"Ja,Nein"</formula1>
    </dataValidation>
    <dataValidation type="list" allowBlank="1" showInputMessage="1" showErrorMessage="1" errorTitle="Fehlerhafte Eingabe!" error="Nur Einträge aus der Liste zulässig!" promptTitle="Hinweis zur Eingabe:" prompt="Bitte wählen Sie aus der Liste aus!" sqref="Z18:Z567">
      <formula1>"'01-01,02-01,03-01,03-02,03-03,03-04,03-05,03-06,04-01,04-02,05-01,05-02,05-03,05-04,06-01,06-02,06-03,06-04,07-01,07-02,07-03,08-01,08-02,08-03,08-04,09-01,09-02,10-01,10-02,10-03,10-04,10-05,11-01,12-01,12-02,12-03,12-04,13-01,14-01,15-01,16-01,17-01,"</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operator="greaterThan" allowBlank="1" showErrorMessage="1" errorTitle="Fehlerhafte Eingabe!" error="Eingabe unzureichend oder außerhalb des zulässigen Bereichs!" promptTitle="Hinweis zur Eingabe:" prompt="Geben Sie mindestens 5 Ziffern ein!" sqref="X6"/>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type="list" allowBlank="1" showInputMessage="1" showErrorMessage="1" errorTitle="Fehlerhafte Eingabe!" error="Nur Einträge aus der Liste zulässig!" promptTitle="Hinweis zur Eingabe:" prompt="Bitte wählen Sie aus der Liste aus!" sqref="R18:R567">
      <formula1>"Gebraucht,Neu,Vorführgerät"</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2.1) ein!" sqref="B18:B567">
      <formula1>3</formula1>
    </dataValidation>
    <dataValidation operator="greaterThan" allowBlank="1" showInputMessage="1" showErrorMessage="1" errorTitle="Fehlerhafte Eingabe!" error="Eingabe unzureichend oder außerhalb des zulässigen Bereichs!" promptTitle="Hinweis zur Eingabe:" prompt="Geben Sie mindestens 5 Ziffern ein!" sqref="X11"/>
  </dataValidations>
  <printOptions horizontalCentered="1"/>
  <pageMargins left="0.196850393700787" right="0.196850393700787" top="0.196850393700787" bottom="1.1023622047244099" header="0.196850393700787" footer="0.15748031496063"/>
  <pageSetup paperSize="9" scale="44" fitToHeight="20" orientation="landscape" cellComments="asDisplayed" r:id="rId1"/>
  <headerFooter>
    <oddFooter>&amp;L&amp;"Tahoma,Standard"&amp;14....................&amp;12
  &amp;10rechtsgültige Fertigung
  (Datum, Stempel, Unterschrift)&amp;C&amp;"Tahoma,Standard"Seite &amp;P von &amp;N &amp;R&amp;"Tahoma,Standard"&amp;14....................&amp;10
Aktivierungsbestätitgung StB/WP
 (Datum, Stempel, Unterschrift)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568"/>
  <sheetViews>
    <sheetView showGridLines="0"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0" customWidth="1"/>
    <col min="2" max="2" width="12.140625" style="31" customWidth="1"/>
    <col min="3" max="3" width="28.5703125" style="32" customWidth="1"/>
    <col min="4" max="4" width="30" style="33" customWidth="1"/>
    <col min="5" max="5" width="14.28515625" style="31" customWidth="1"/>
    <col min="6" max="6" width="15" style="34" customWidth="1"/>
    <col min="7" max="7" width="12.140625" style="35" customWidth="1"/>
    <col min="8" max="8" width="12.85546875" style="35" customWidth="1"/>
    <col min="9" max="9" width="15.7109375" style="30" customWidth="1"/>
    <col min="10" max="10" width="15.7109375" style="43" customWidth="1"/>
    <col min="11" max="11" width="12.140625" style="36" customWidth="1"/>
    <col min="12" max="13" width="15.7109375" style="36" customWidth="1"/>
    <col min="14" max="14" width="11.42578125" style="31" customWidth="1"/>
    <col min="15" max="15" width="11.42578125" style="43" hidden="1" customWidth="1"/>
    <col min="16" max="17" width="12.85546875" style="43" customWidth="1"/>
    <col min="18" max="18" width="11.42578125" style="43" customWidth="1"/>
    <col min="19" max="19" width="15.7109375" style="37" customWidth="1"/>
    <col min="20" max="20" width="12.140625" style="38" customWidth="1"/>
    <col min="21" max="21" width="15.7109375" style="39" customWidth="1"/>
    <col min="22" max="22" width="15.7109375" style="39" hidden="1" customWidth="1"/>
    <col min="23" max="23" width="7.140625" style="47" customWidth="1"/>
    <col min="24" max="24" width="16.42578125" style="281" customWidth="1"/>
    <col min="25" max="25" width="15.85546875" style="246" hidden="1" customWidth="1" outlineLevel="1"/>
    <col min="26" max="26" width="15.85546875" style="239" hidden="1" customWidth="1" outlineLevel="1"/>
    <col min="27" max="27" width="15.7109375" style="240" hidden="1" customWidth="1" outlineLevel="1"/>
    <col min="28" max="28" width="42.85546875" style="240" hidden="1" customWidth="1" outlineLevel="1"/>
    <col min="29" max="29" width="10.140625" style="240" hidden="1" customWidth="1" outlineLevel="1"/>
    <col min="30" max="31" width="8.7109375" style="242" hidden="1" customWidth="1" outlineLevel="1"/>
    <col min="32" max="32" width="7" style="242" hidden="1" customWidth="1" outlineLevel="1"/>
    <col min="33" max="33" width="11.42578125" style="242" collapsed="1"/>
    <col min="34" max="16384" width="11.42578125" style="40"/>
  </cols>
  <sheetData>
    <row r="1" spans="1:33" ht="9" customHeight="1" x14ac:dyDescent="0.2">
      <c r="A1" s="466"/>
      <c r="B1" s="466"/>
      <c r="C1" s="466"/>
      <c r="D1" s="466"/>
      <c r="E1" s="466"/>
      <c r="F1" s="466"/>
      <c r="G1" s="466"/>
      <c r="H1" s="466"/>
      <c r="I1" s="466"/>
      <c r="J1" s="466"/>
      <c r="K1" s="466"/>
      <c r="L1" s="466"/>
      <c r="M1" s="466"/>
      <c r="N1" s="466"/>
      <c r="O1" s="466"/>
      <c r="P1" s="466"/>
      <c r="Q1" s="466"/>
      <c r="R1" s="466"/>
      <c r="S1" s="466"/>
      <c r="T1" s="466"/>
      <c r="U1" s="466"/>
      <c r="V1" s="466"/>
      <c r="W1" s="466"/>
      <c r="X1" s="466"/>
      <c r="Y1" s="239"/>
      <c r="AC1" s="241"/>
    </row>
    <row r="2" spans="1:33" ht="15" customHeight="1" x14ac:dyDescent="0.2">
      <c r="A2" s="467" t="s">
        <v>27</v>
      </c>
      <c r="B2" s="467"/>
      <c r="C2" s="467"/>
      <c r="D2" s="467"/>
      <c r="E2" s="467"/>
      <c r="F2" s="467"/>
      <c r="G2" s="467"/>
      <c r="H2" s="467"/>
      <c r="I2" s="467"/>
      <c r="J2" s="467"/>
      <c r="K2" s="467"/>
      <c r="L2" s="467"/>
      <c r="M2" s="467"/>
      <c r="N2" s="467"/>
      <c r="O2" s="467"/>
      <c r="P2" s="467"/>
      <c r="Q2" s="467"/>
      <c r="R2" s="467"/>
      <c r="S2" s="467"/>
      <c r="T2" s="467"/>
      <c r="U2" s="467"/>
      <c r="V2" s="467"/>
      <c r="W2" s="467"/>
      <c r="X2" s="467"/>
      <c r="Y2" s="239"/>
    </row>
    <row r="3" spans="1:33" ht="15" customHeight="1" x14ac:dyDescent="0.2">
      <c r="A3" s="467"/>
      <c r="B3" s="467"/>
      <c r="C3" s="467"/>
      <c r="D3" s="467"/>
      <c r="E3" s="467"/>
      <c r="F3" s="467"/>
      <c r="G3" s="467"/>
      <c r="H3" s="467"/>
      <c r="I3" s="467"/>
      <c r="J3" s="467"/>
      <c r="K3" s="467"/>
      <c r="L3" s="467"/>
      <c r="M3" s="467"/>
      <c r="N3" s="467"/>
      <c r="O3" s="467"/>
      <c r="P3" s="467"/>
      <c r="Q3" s="467"/>
      <c r="R3" s="467"/>
      <c r="S3" s="467"/>
      <c r="T3" s="467"/>
      <c r="U3" s="467"/>
      <c r="V3" s="467"/>
      <c r="W3" s="467"/>
      <c r="X3" s="467"/>
      <c r="Y3" s="239"/>
    </row>
    <row r="4" spans="1:33" ht="15" customHeight="1" thickBot="1" x14ac:dyDescent="0.25">
      <c r="A4" s="468"/>
      <c r="B4" s="468"/>
      <c r="C4" s="468"/>
      <c r="D4" s="468"/>
      <c r="E4" s="468"/>
      <c r="F4" s="468"/>
      <c r="G4" s="468"/>
      <c r="H4" s="468"/>
      <c r="I4" s="468"/>
      <c r="J4" s="468"/>
      <c r="K4" s="468"/>
      <c r="L4" s="468"/>
      <c r="M4" s="468"/>
      <c r="N4" s="468"/>
      <c r="O4" s="468"/>
      <c r="P4" s="468"/>
      <c r="Q4" s="468"/>
      <c r="R4" s="468"/>
      <c r="S4" s="468"/>
      <c r="T4" s="468"/>
      <c r="U4" s="468"/>
      <c r="V4" s="468"/>
      <c r="W4" s="468"/>
      <c r="X4" s="468"/>
      <c r="Y4" s="239"/>
    </row>
    <row r="5" spans="1:33" s="24" customFormat="1" ht="4.5" customHeight="1" x14ac:dyDescent="0.25">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33" ht="14.25" x14ac:dyDescent="0.2">
      <c r="A6" s="156" t="s">
        <v>45</v>
      </c>
      <c r="B6" s="157"/>
      <c r="C6" s="469" t="str">
        <f>IF('Allgemeine Daten'!E6="","Eingabe fehlt!",'Allgemeine Daten'!E6)</f>
        <v>Eingabe fehlt!</v>
      </c>
      <c r="D6" s="469"/>
      <c r="E6" s="469"/>
      <c r="F6" s="469"/>
      <c r="G6" s="469"/>
      <c r="H6" s="469"/>
      <c r="I6" s="469"/>
      <c r="J6" s="469"/>
      <c r="K6" s="469"/>
      <c r="L6" s="469"/>
      <c r="M6" s="469"/>
      <c r="N6" s="469"/>
      <c r="O6" s="158"/>
      <c r="P6" s="158"/>
      <c r="Q6" s="158"/>
      <c r="R6" s="158"/>
      <c r="S6" s="159"/>
      <c r="T6" s="160"/>
      <c r="U6" s="161"/>
      <c r="V6" s="162"/>
      <c r="W6" s="163" t="s">
        <v>0</v>
      </c>
      <c r="X6" s="164" t="str">
        <f>IF('Allgemeine Daten'!U6="","Eingabe fehlt!",'Allgemeine Daten'!U6)</f>
        <v>Eingabe fehlt!</v>
      </c>
    </row>
    <row r="7" spans="1:33" ht="15.75" customHeight="1" x14ac:dyDescent="0.2">
      <c r="A7" s="156" t="s">
        <v>47</v>
      </c>
      <c r="B7" s="165"/>
      <c r="C7" s="469" t="str">
        <f>IF('Allgemeine Daten'!E7="","Eingabe fehlt!",'Allgemeine Daten'!E7)</f>
        <v>Eingabe fehlt!</v>
      </c>
      <c r="D7" s="469"/>
      <c r="E7" s="469"/>
      <c r="F7" s="469"/>
      <c r="G7" s="469"/>
      <c r="H7" s="469"/>
      <c r="I7" s="469"/>
      <c r="J7" s="469"/>
      <c r="K7" s="469"/>
      <c r="L7" s="172"/>
      <c r="M7" s="158"/>
      <c r="N7" s="158"/>
      <c r="O7" s="158"/>
      <c r="P7" s="158"/>
      <c r="Q7" s="158"/>
      <c r="R7" s="158"/>
      <c r="S7" s="159"/>
      <c r="T7" s="166"/>
      <c r="U7" s="167"/>
      <c r="V7" s="167"/>
      <c r="W7" s="168" t="s">
        <v>14</v>
      </c>
      <c r="X7" s="169" t="str">
        <f>IF('Allgemeine Daten'!U10="","Eingabe fehlt!",'Allgemeine Daten'!U10)</f>
        <v>Eingabe fehlt!</v>
      </c>
      <c r="AC7" s="247"/>
    </row>
    <row r="8" spans="1:33" ht="14.25" x14ac:dyDescent="0.2">
      <c r="A8" s="156" t="s">
        <v>16</v>
      </c>
      <c r="B8" s="170"/>
      <c r="C8" s="170"/>
      <c r="D8" s="171" t="str">
        <f>IF('Allgemeine Daten'!E10="","Eingabe fehlt!",'Allgemeine Daten'!E10)</f>
        <v>Eingabe fehlt!</v>
      </c>
      <c r="E8" s="157"/>
      <c r="F8" s="172"/>
      <c r="G8" s="173" t="s">
        <v>49</v>
      </c>
      <c r="H8" s="174" t="str">
        <f>IF('Allgemeine Daten'!U14="","Eingabe fehlt!",'Allgemeine Daten'!U14)</f>
        <v>Ja</v>
      </c>
      <c r="I8" s="175" t="s">
        <v>50</v>
      </c>
      <c r="J8" s="176">
        <f>'Allgemeine Daten'!E11</f>
        <v>43101</v>
      </c>
      <c r="K8" s="175" t="s">
        <v>28</v>
      </c>
      <c r="L8" s="177">
        <f>+'Allgemeine Daten'!G11</f>
        <v>45016</v>
      </c>
      <c r="M8" s="177">
        <f>EOMONTH(L8,3)</f>
        <v>45107</v>
      </c>
      <c r="N8" s="178"/>
      <c r="O8" s="178"/>
      <c r="P8" s="179"/>
      <c r="Q8" s="179"/>
      <c r="R8" s="179"/>
      <c r="S8" s="158"/>
      <c r="T8" s="163"/>
      <c r="U8" s="163"/>
      <c r="V8" s="163"/>
      <c r="W8" s="163" t="s">
        <v>10</v>
      </c>
      <c r="X8" s="180" t="str">
        <f>IF('Allgemeine Daten'!E13&lt;&gt;"",IF(ISNUMBER(SEARCH("End*",'Allgemeine Daten'!E13)),'Allgemeine Daten'!E13,"Zwischenabr."),"Eingabe fehlt!")</f>
        <v>Zwischenabr.</v>
      </c>
    </row>
    <row r="9" spans="1:33" ht="15" thickBot="1" x14ac:dyDescent="0.25">
      <c r="A9" s="181" t="s">
        <v>55</v>
      </c>
      <c r="B9" s="182"/>
      <c r="C9" s="470" t="str">
        <f>'Allgemeine Daten'!E8</f>
        <v>09_FO_52_Belegverzeichnis_EFRE_2014-2020_Investitionsprojekte</v>
      </c>
      <c r="D9" s="470"/>
      <c r="E9" s="470"/>
      <c r="F9" s="470"/>
      <c r="G9" s="470"/>
      <c r="H9" s="183"/>
      <c r="I9" s="183"/>
      <c r="J9" s="183"/>
      <c r="K9" s="183"/>
      <c r="L9" s="184"/>
      <c r="M9" s="184"/>
      <c r="N9" s="184"/>
      <c r="O9" s="184"/>
      <c r="P9" s="184"/>
      <c r="Q9" s="184"/>
      <c r="R9" s="185" t="str">
        <f>CONCATENATE('Allgemeine Daten'!$T$7,"/",'Allgemeine Daten'!$T$8)</f>
        <v>Revision:/VKS-Version:</v>
      </c>
      <c r="S9" s="184"/>
      <c r="T9" s="360" t="s">
        <v>112</v>
      </c>
      <c r="U9" s="186"/>
      <c r="V9" s="185"/>
      <c r="W9" s="185" t="str">
        <f>'Allgemeine Daten'!$P$8</f>
        <v>gültig ab:</v>
      </c>
      <c r="X9" s="187" t="str">
        <f>'Allgemeine Daten'!$O$8</f>
        <v>01.05.2019</v>
      </c>
    </row>
    <row r="10" spans="1:33" s="26" customFormat="1" ht="4.5" customHeight="1" x14ac:dyDescent="0.2">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x14ac:dyDescent="0.2">
      <c r="A11" s="362" t="s">
        <v>7</v>
      </c>
      <c r="B11" s="363"/>
      <c r="C11" s="361" t="str">
        <f ca="1">MID(CELL("filename",$AC$1),FIND("]",CELL("filename",$AC$1))+1,31)</f>
        <v>Kostenart 3</v>
      </c>
      <c r="D11" s="471" t="str">
        <f ca="1">IF(ISNUMBER(SEARCH("Kostena*",C11)),"&lt;== Umbenennen über Namen des Tabellenblatts erforderl.!!","")</f>
        <v>&lt;== Umbenennen über Namen des Tabellenblatts erforderl.!!</v>
      </c>
      <c r="E11" s="471"/>
      <c r="F11" s="471"/>
      <c r="G11" s="364"/>
      <c r="H11" s="364"/>
      <c r="I11" s="365"/>
      <c r="J11" s="365"/>
      <c r="K11" s="363"/>
      <c r="O11" s="367"/>
      <c r="P11" s="366" t="s">
        <v>99</v>
      </c>
      <c r="Q11" s="465" t="str">
        <f>IF('Allgemeine Daten'!E12="","Eingabe fehlt!",'Allgemeine Daten'!E12)</f>
        <v>Eingabe fehlt!</v>
      </c>
      <c r="R11" s="465"/>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x14ac:dyDescent="0.25">
      <c r="A12" s="435" t="str">
        <f>IF(AND(X6&lt;&gt;"",LEN(X6)&lt;X10),"Eintrag auf Reiter der ersten Kostenart unvollständig!",IF(ISNUMBER(SEARCH("kos*",X6)),"Eingabe auf Reiter der ersten Kostenart fehlt noch!",""))</f>
        <v/>
      </c>
      <c r="B12" s="435"/>
      <c r="C12" s="435"/>
      <c r="D12" s="205"/>
      <c r="E12" s="205"/>
      <c r="F12" s="205"/>
      <c r="G12" s="206"/>
      <c r="H12" s="206"/>
      <c r="I12" s="207"/>
      <c r="J12" s="207"/>
      <c r="K12" s="208"/>
      <c r="L12" s="208"/>
      <c r="M12" s="208"/>
      <c r="N12" s="207"/>
      <c r="O12" s="207"/>
      <c r="P12" s="207"/>
      <c r="Q12" s="207"/>
      <c r="R12" s="207"/>
      <c r="S12" s="209"/>
      <c r="T12" s="436"/>
      <c r="U12" s="436"/>
      <c r="V12" s="436"/>
      <c r="W12" s="436"/>
      <c r="X12" s="436"/>
      <c r="Y12" s="251"/>
      <c r="Z12" s="251"/>
      <c r="AA12" s="252"/>
      <c r="AB12" s="252"/>
      <c r="AC12" s="252"/>
      <c r="AD12" s="252"/>
      <c r="AE12" s="252"/>
      <c r="AF12" s="252"/>
      <c r="AG12" s="252"/>
    </row>
    <row r="13" spans="1:33" s="45" customFormat="1" ht="21.75" customHeight="1" thickBot="1" x14ac:dyDescent="0.25">
      <c r="A13" s="71" t="s">
        <v>59</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60</v>
      </c>
      <c r="Y13" s="253"/>
      <c r="Z13" s="253"/>
      <c r="AA13" s="254"/>
      <c r="AB13" s="254"/>
      <c r="AC13" s="254"/>
      <c r="AD13" s="254"/>
      <c r="AE13" s="254"/>
      <c r="AF13" s="254"/>
      <c r="AG13" s="254"/>
    </row>
    <row r="14" spans="1:33" s="19" customFormat="1" ht="45" customHeight="1" x14ac:dyDescent="0.2">
      <c r="A14" s="437" t="s">
        <v>71</v>
      </c>
      <c r="B14" s="439" t="s">
        <v>72</v>
      </c>
      <c r="C14" s="441" t="s">
        <v>1</v>
      </c>
      <c r="D14" s="443" t="s">
        <v>74</v>
      </c>
      <c r="E14" s="445" t="s">
        <v>79</v>
      </c>
      <c r="F14" s="447" t="s">
        <v>87</v>
      </c>
      <c r="G14" s="449" t="s">
        <v>88</v>
      </c>
      <c r="H14" s="450"/>
      <c r="I14" s="437" t="s">
        <v>76</v>
      </c>
      <c r="J14" s="453"/>
      <c r="K14" s="454"/>
      <c r="L14" s="454"/>
      <c r="M14" s="454"/>
      <c r="N14" s="455"/>
      <c r="O14" s="456" t="s">
        <v>48</v>
      </c>
      <c r="P14" s="458" t="str">
        <f>IF('Allgemeine Daten'!U14="Ja","Buchhalterische Angaben zum Wirtschaftsgut","Angaben hierzu nicht erforderlich da kein Investitionsprojekt!")</f>
        <v>Buchhalterische Angaben zum Wirtschaftsgut</v>
      </c>
      <c r="Q14" s="459"/>
      <c r="R14" s="460"/>
      <c r="S14" s="461" t="s">
        <v>75</v>
      </c>
      <c r="T14" s="462"/>
      <c r="U14" s="462"/>
      <c r="V14" s="316"/>
      <c r="W14" s="463" t="s">
        <v>39</v>
      </c>
      <c r="X14" s="282" t="s">
        <v>80</v>
      </c>
      <c r="Y14" s="427" t="s">
        <v>67</v>
      </c>
      <c r="Z14" s="428"/>
      <c r="AA14" s="429"/>
      <c r="AB14" s="430"/>
      <c r="AC14" s="255"/>
      <c r="AD14" s="256"/>
      <c r="AE14" s="256"/>
      <c r="AF14" s="256"/>
      <c r="AG14" s="256"/>
    </row>
    <row r="15" spans="1:33" s="19" customFormat="1" ht="60" customHeight="1" thickBot="1" x14ac:dyDescent="0.25">
      <c r="A15" s="438"/>
      <c r="B15" s="440"/>
      <c r="C15" s="442"/>
      <c r="D15" s="444"/>
      <c r="E15" s="446"/>
      <c r="F15" s="448"/>
      <c r="G15" s="451"/>
      <c r="H15" s="452"/>
      <c r="I15" s="310" t="s">
        <v>93</v>
      </c>
      <c r="J15" s="311" t="s">
        <v>89</v>
      </c>
      <c r="K15" s="312" t="s">
        <v>90</v>
      </c>
      <c r="L15" s="313" t="s">
        <v>98</v>
      </c>
      <c r="M15" s="313" t="s">
        <v>97</v>
      </c>
      <c r="N15" s="314" t="s">
        <v>73</v>
      </c>
      <c r="O15" s="457"/>
      <c r="P15" s="385" t="s">
        <v>110</v>
      </c>
      <c r="Q15" s="386" t="s">
        <v>111</v>
      </c>
      <c r="R15" s="387" t="s">
        <v>115</v>
      </c>
      <c r="S15" s="315" t="s">
        <v>91</v>
      </c>
      <c r="T15" s="313" t="s">
        <v>94</v>
      </c>
      <c r="U15" s="313" t="s">
        <v>92</v>
      </c>
      <c r="V15" s="48"/>
      <c r="W15" s="464"/>
      <c r="X15" s="283" t="s">
        <v>96</v>
      </c>
      <c r="Y15" s="257" t="s">
        <v>68</v>
      </c>
      <c r="Z15" s="258" t="s">
        <v>69</v>
      </c>
      <c r="AA15" s="259" t="s">
        <v>70</v>
      </c>
      <c r="AB15" s="260" t="s">
        <v>43</v>
      </c>
      <c r="AC15" s="261">
        <f>SUBTOTAL(9,AC18:AC567)</f>
        <v>0</v>
      </c>
      <c r="AD15" s="261">
        <f t="shared" ref="AD15:AF15" si="0">SUBTOTAL(9,AD18:AD567)</f>
        <v>0</v>
      </c>
      <c r="AE15" s="261">
        <f t="shared" si="0"/>
        <v>0</v>
      </c>
      <c r="AF15" s="261">
        <f t="shared" si="0"/>
        <v>0</v>
      </c>
      <c r="AG15" s="256"/>
    </row>
    <row r="16" spans="1:33" s="19" customFormat="1" ht="24" customHeight="1" x14ac:dyDescent="0.2">
      <c r="A16" s="431" t="s">
        <v>64</v>
      </c>
      <c r="B16" s="433" t="s">
        <v>66</v>
      </c>
      <c r="C16" s="434"/>
      <c r="D16" s="434"/>
      <c r="E16" s="318" t="s">
        <v>29</v>
      </c>
      <c r="F16" s="211" t="s">
        <v>6</v>
      </c>
      <c r="G16" s="354" t="s">
        <v>3</v>
      </c>
      <c r="H16" s="355" t="s">
        <v>4</v>
      </c>
      <c r="I16" s="210" t="s">
        <v>30</v>
      </c>
      <c r="J16" s="212" t="s">
        <v>30</v>
      </c>
      <c r="K16" s="213" t="s">
        <v>6</v>
      </c>
      <c r="L16" s="324">
        <f>SUBTOTAL(9,L18:L567)</f>
        <v>0</v>
      </c>
      <c r="M16" s="324">
        <f>SUBTOTAL(9,M18:M567)</f>
        <v>0</v>
      </c>
      <c r="N16" s="214" t="s">
        <v>65</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51</v>
      </c>
      <c r="AD16" s="262" t="s">
        <v>52</v>
      </c>
      <c r="AE16" s="262" t="s">
        <v>81</v>
      </c>
      <c r="AF16" s="262" t="s">
        <v>82</v>
      </c>
      <c r="AG16" s="256"/>
    </row>
    <row r="17" spans="1:33" s="20" customFormat="1" ht="20.100000000000001" customHeight="1" thickBot="1" x14ac:dyDescent="0.25">
      <c r="A17" s="432"/>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83</v>
      </c>
      <c r="AD17" s="264" t="s">
        <v>84</v>
      </c>
      <c r="AE17" s="264" t="s">
        <v>85</v>
      </c>
      <c r="AF17" s="264" t="s">
        <v>86</v>
      </c>
      <c r="AG17" s="263"/>
    </row>
    <row r="18" spans="1:33" s="353" customFormat="1" ht="16.5" customHeight="1" thickTop="1" x14ac:dyDescent="0.2">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 t="shared" ref="AC18:AC81" si="1">IF(AND($M18&lt;&gt;"",IFERROR(ABS($M18)&gt;ABS($L18),0)),1,0)</f>
        <v>0</v>
      </c>
      <c r="AD18" s="255">
        <f t="shared" ref="AD18:AD81" si="2">IF($L18&lt;&gt;"",IF(AND($U18&lt;&gt;"",OR(AND(IFERROR(ABS($U18)&lt;&gt;ABS($L18),0),$N18=""),AND(ISNONTEXT($N18),IFERROR(ABS($U18)&gt;ABS($L18),0)),ISTEXT(U18))),1,0),0)</f>
        <v>0</v>
      </c>
      <c r="AE18" s="255">
        <f t="shared" ref="AE18:AE81" si="3">IF(AND($X18&lt;&gt;0,$U18&lt;&gt;"",IFERROR(ABS($X18)&gt;ABS($U18),0)),1,0)</f>
        <v>0</v>
      </c>
      <c r="AF18" s="255">
        <f t="shared" ref="AF18:AF81" si="4">IF(AND($X18&lt;&gt;0,$U18&lt;&gt;"",$M18&lt;&gt;"",OR(ISNUMBER($N18),$N18=""),ABS($X18)&gt;IFERROR(ABS($M18),0)),1,0)</f>
        <v>0</v>
      </c>
      <c r="AG18" s="352"/>
    </row>
    <row r="19" spans="1:33" s="21" customFormat="1" ht="16.5" customHeight="1" x14ac:dyDescent="0.2">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v>0</v>
      </c>
      <c r="AD19" s="255">
        <f t="shared" si="2"/>
        <v>0</v>
      </c>
      <c r="AE19" s="255">
        <f t="shared" si="3"/>
        <v>0</v>
      </c>
      <c r="AF19" s="255">
        <f t="shared" si="4"/>
        <v>0</v>
      </c>
      <c r="AG19" s="271"/>
    </row>
    <row r="20" spans="1:33" s="21" customFormat="1" ht="16.5" customHeight="1" x14ac:dyDescent="0.2">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ref="AA20:AA83" si="5">IFERROR(X20+Y20,0)</f>
        <v>0</v>
      </c>
      <c r="AB20" s="270"/>
      <c r="AC20" s="255">
        <f t="shared" si="1"/>
        <v>0</v>
      </c>
      <c r="AD20" s="255">
        <f t="shared" si="2"/>
        <v>0</v>
      </c>
      <c r="AE20" s="255">
        <f t="shared" si="3"/>
        <v>0</v>
      </c>
      <c r="AF20" s="255">
        <f t="shared" si="4"/>
        <v>0</v>
      </c>
      <c r="AG20" s="271"/>
    </row>
    <row r="21" spans="1:33" s="21" customFormat="1" ht="16.5" customHeight="1" x14ac:dyDescent="0.2">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271"/>
    </row>
    <row r="22" spans="1:33" s="21" customFormat="1" ht="16.5" customHeight="1" x14ac:dyDescent="0.2">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271"/>
    </row>
    <row r="23" spans="1:33" s="21" customFormat="1" ht="16.5" customHeight="1" x14ac:dyDescent="0.2">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271"/>
    </row>
    <row r="24" spans="1:33" s="21" customFormat="1" ht="16.5" customHeight="1" x14ac:dyDescent="0.2">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271"/>
    </row>
    <row r="25" spans="1:33" s="21" customFormat="1" ht="16.5" customHeight="1" x14ac:dyDescent="0.2">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271"/>
    </row>
    <row r="26" spans="1:33" s="21" customFormat="1" ht="16.5" customHeight="1" x14ac:dyDescent="0.2">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271"/>
    </row>
    <row r="27" spans="1:33" s="21" customFormat="1" ht="16.5" customHeight="1" x14ac:dyDescent="0.2">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x14ac:dyDescent="0.2">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x14ac:dyDescent="0.2">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x14ac:dyDescent="0.2">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x14ac:dyDescent="0.2">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x14ac:dyDescent="0.2">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x14ac:dyDescent="0.2">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x14ac:dyDescent="0.2">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x14ac:dyDescent="0.2">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x14ac:dyDescent="0.2">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x14ac:dyDescent="0.2">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x14ac:dyDescent="0.2">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x14ac:dyDescent="0.2">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x14ac:dyDescent="0.2">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x14ac:dyDescent="0.2">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x14ac:dyDescent="0.2">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x14ac:dyDescent="0.2">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x14ac:dyDescent="0.2">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x14ac:dyDescent="0.2">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x14ac:dyDescent="0.2">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x14ac:dyDescent="0.2">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x14ac:dyDescent="0.2">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x14ac:dyDescent="0.2">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x14ac:dyDescent="0.2">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x14ac:dyDescent="0.2">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x14ac:dyDescent="0.2">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x14ac:dyDescent="0.2">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x14ac:dyDescent="0.2">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x14ac:dyDescent="0.2">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x14ac:dyDescent="0.2">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x14ac:dyDescent="0.2">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x14ac:dyDescent="0.2">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x14ac:dyDescent="0.2">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x14ac:dyDescent="0.2">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x14ac:dyDescent="0.2">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x14ac:dyDescent="0.2">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x14ac:dyDescent="0.2">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x14ac:dyDescent="0.2">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x14ac:dyDescent="0.2">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x14ac:dyDescent="0.2">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x14ac:dyDescent="0.2">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x14ac:dyDescent="0.2">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x14ac:dyDescent="0.2">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x14ac:dyDescent="0.2">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x14ac:dyDescent="0.2">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x14ac:dyDescent="0.2">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x14ac:dyDescent="0.2">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x14ac:dyDescent="0.2">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x14ac:dyDescent="0.2">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x14ac:dyDescent="0.2">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x14ac:dyDescent="0.2">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x14ac:dyDescent="0.2">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x14ac:dyDescent="0.2">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x14ac:dyDescent="0.2">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x14ac:dyDescent="0.2">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x14ac:dyDescent="0.2">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ref="AC82:AC145" si="6">IF(AND($M82&lt;&gt;"",IFERROR(ABS($M82)&gt;ABS($L82),0)),1,0)</f>
        <v>0</v>
      </c>
      <c r="AD82" s="255">
        <f t="shared" ref="AD82:AD145" si="7">IF($L82&lt;&gt;"",IF(AND($U82&lt;&gt;"",OR(AND(IFERROR(ABS($U82)&lt;&gt;ABS($L82),0),$N82=""),AND(ISNONTEXT($N82),IFERROR(ABS($U82)&gt;ABS($L82),0)),ISTEXT(U82))),1,0),0)</f>
        <v>0</v>
      </c>
      <c r="AE82" s="255">
        <f t="shared" ref="AE82:AE145" si="8">IF(AND($X82&lt;&gt;0,$U82&lt;&gt;"",IFERROR(ABS($X82)&gt;ABS($U82),0)),1,0)</f>
        <v>0</v>
      </c>
      <c r="AF82" s="255">
        <f t="shared" ref="AF82:AF145" si="9">IF(AND($X82&lt;&gt;0,$U82&lt;&gt;"",$M82&lt;&gt;"",OR(ISNUMBER($N82),$N82=""),ABS($X82)&gt;IFERROR(ABS($M82),0)),1,0)</f>
        <v>0</v>
      </c>
      <c r="AG82" s="271"/>
    </row>
    <row r="83" spans="1:33" s="21" customFormat="1" ht="16.5" customHeight="1" x14ac:dyDescent="0.2">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v>0</v>
      </c>
      <c r="AD83" s="255">
        <f t="shared" si="7"/>
        <v>0</v>
      </c>
      <c r="AE83" s="255">
        <f t="shared" si="8"/>
        <v>0</v>
      </c>
      <c r="AF83" s="255">
        <f t="shared" si="9"/>
        <v>0</v>
      </c>
      <c r="AG83" s="271"/>
    </row>
    <row r="84" spans="1:33" s="21" customFormat="1" ht="16.5" customHeight="1" x14ac:dyDescent="0.2">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ref="AA84:AA147" si="10">IFERROR(X84+Y84,0)</f>
        <v>0</v>
      </c>
      <c r="AB84" s="270"/>
      <c r="AC84" s="255">
        <f t="shared" si="6"/>
        <v>0</v>
      </c>
      <c r="AD84" s="255">
        <f t="shared" si="7"/>
        <v>0</v>
      </c>
      <c r="AE84" s="255">
        <f t="shared" si="8"/>
        <v>0</v>
      </c>
      <c r="AF84" s="255">
        <f t="shared" si="9"/>
        <v>0</v>
      </c>
      <c r="AG84" s="271"/>
    </row>
    <row r="85" spans="1:33" s="21" customFormat="1" ht="16.5" customHeight="1" x14ac:dyDescent="0.2">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x14ac:dyDescent="0.2">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x14ac:dyDescent="0.2">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x14ac:dyDescent="0.2">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x14ac:dyDescent="0.2">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x14ac:dyDescent="0.2">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x14ac:dyDescent="0.2">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x14ac:dyDescent="0.2">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x14ac:dyDescent="0.2">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x14ac:dyDescent="0.2">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x14ac:dyDescent="0.2">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x14ac:dyDescent="0.2">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x14ac:dyDescent="0.2">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x14ac:dyDescent="0.2">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x14ac:dyDescent="0.2">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x14ac:dyDescent="0.2">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x14ac:dyDescent="0.2">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x14ac:dyDescent="0.2">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x14ac:dyDescent="0.2">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x14ac:dyDescent="0.2">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x14ac:dyDescent="0.2">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x14ac:dyDescent="0.2">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x14ac:dyDescent="0.2">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x14ac:dyDescent="0.2">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x14ac:dyDescent="0.2">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x14ac:dyDescent="0.2">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x14ac:dyDescent="0.2">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x14ac:dyDescent="0.2">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x14ac:dyDescent="0.2">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x14ac:dyDescent="0.2">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x14ac:dyDescent="0.2">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x14ac:dyDescent="0.2">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x14ac:dyDescent="0.2">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x14ac:dyDescent="0.2">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x14ac:dyDescent="0.2">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x14ac:dyDescent="0.2">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x14ac:dyDescent="0.2">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x14ac:dyDescent="0.2">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x14ac:dyDescent="0.2">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x14ac:dyDescent="0.2">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x14ac:dyDescent="0.2">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x14ac:dyDescent="0.2">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x14ac:dyDescent="0.2">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x14ac:dyDescent="0.2">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x14ac:dyDescent="0.2">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x14ac:dyDescent="0.2">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x14ac:dyDescent="0.2">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x14ac:dyDescent="0.2">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x14ac:dyDescent="0.2">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x14ac:dyDescent="0.2">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x14ac:dyDescent="0.2">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x14ac:dyDescent="0.2">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x14ac:dyDescent="0.2">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x14ac:dyDescent="0.2">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x14ac:dyDescent="0.2">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x14ac:dyDescent="0.2">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x14ac:dyDescent="0.2">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x14ac:dyDescent="0.2">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x14ac:dyDescent="0.2">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x14ac:dyDescent="0.2">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x14ac:dyDescent="0.2">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x14ac:dyDescent="0.2">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ref="AC146:AC209" si="11">IF(AND($M146&lt;&gt;"",IFERROR(ABS($M146)&gt;ABS($L146),0)),1,0)</f>
        <v>0</v>
      </c>
      <c r="AD146" s="255">
        <f t="shared" ref="AD146:AD209" si="12">IF($L146&lt;&gt;"",IF(AND($U146&lt;&gt;"",OR(AND(IFERROR(ABS($U146)&lt;&gt;ABS($L146),0),$N146=""),AND(ISNONTEXT($N146),IFERROR(ABS($U146)&gt;ABS($L146),0)),ISTEXT(U146))),1,0),0)</f>
        <v>0</v>
      </c>
      <c r="AE146" s="255">
        <f t="shared" ref="AE146:AE209" si="13">IF(AND($X146&lt;&gt;0,$U146&lt;&gt;"",IFERROR(ABS($X146)&gt;ABS($U146),0)),1,0)</f>
        <v>0</v>
      </c>
      <c r="AF146" s="255">
        <f t="shared" ref="AF146:AF209" si="14">IF(AND($X146&lt;&gt;0,$U146&lt;&gt;"",$M146&lt;&gt;"",OR(ISNUMBER($N146),$N146=""),ABS($X146)&gt;IFERROR(ABS($M146),0)),1,0)</f>
        <v>0</v>
      </c>
      <c r="AG146" s="271"/>
    </row>
    <row r="147" spans="1:33" s="21" customFormat="1" ht="16.5" customHeight="1" x14ac:dyDescent="0.2">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v>0</v>
      </c>
      <c r="AD147" s="255">
        <f t="shared" si="12"/>
        <v>0</v>
      </c>
      <c r="AE147" s="255">
        <f t="shared" si="13"/>
        <v>0</v>
      </c>
      <c r="AF147" s="255">
        <f t="shared" si="14"/>
        <v>0</v>
      </c>
      <c r="AG147" s="271"/>
    </row>
    <row r="148" spans="1:33" s="21" customFormat="1" ht="16.5" customHeight="1" x14ac:dyDescent="0.2">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ref="AA148:AA211" si="15">IFERROR(X148+Y148,0)</f>
        <v>0</v>
      </c>
      <c r="AB148" s="270"/>
      <c r="AC148" s="255">
        <f t="shared" si="11"/>
        <v>0</v>
      </c>
      <c r="AD148" s="255">
        <f t="shared" si="12"/>
        <v>0</v>
      </c>
      <c r="AE148" s="255">
        <f t="shared" si="13"/>
        <v>0</v>
      </c>
      <c r="AF148" s="255">
        <f t="shared" si="14"/>
        <v>0</v>
      </c>
      <c r="AG148" s="271"/>
    </row>
    <row r="149" spans="1:33" s="21" customFormat="1" ht="16.5" customHeight="1" x14ac:dyDescent="0.2">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x14ac:dyDescent="0.2">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x14ac:dyDescent="0.2">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x14ac:dyDescent="0.2">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x14ac:dyDescent="0.2">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x14ac:dyDescent="0.2">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x14ac:dyDescent="0.2">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x14ac:dyDescent="0.2">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x14ac:dyDescent="0.2">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x14ac:dyDescent="0.2">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x14ac:dyDescent="0.2">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x14ac:dyDescent="0.2">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x14ac:dyDescent="0.2">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x14ac:dyDescent="0.2">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x14ac:dyDescent="0.2">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x14ac:dyDescent="0.2">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x14ac:dyDescent="0.2">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x14ac:dyDescent="0.2">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x14ac:dyDescent="0.2">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x14ac:dyDescent="0.2">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x14ac:dyDescent="0.2">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x14ac:dyDescent="0.2">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x14ac:dyDescent="0.2">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x14ac:dyDescent="0.2">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x14ac:dyDescent="0.2">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x14ac:dyDescent="0.2">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x14ac:dyDescent="0.2">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x14ac:dyDescent="0.2">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x14ac:dyDescent="0.2">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x14ac:dyDescent="0.2">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x14ac:dyDescent="0.2">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x14ac:dyDescent="0.2">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x14ac:dyDescent="0.2">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x14ac:dyDescent="0.2">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x14ac:dyDescent="0.2">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x14ac:dyDescent="0.2">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x14ac:dyDescent="0.2">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x14ac:dyDescent="0.2">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x14ac:dyDescent="0.2">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x14ac:dyDescent="0.2">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x14ac:dyDescent="0.2">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x14ac:dyDescent="0.2">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x14ac:dyDescent="0.2">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x14ac:dyDescent="0.2">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x14ac:dyDescent="0.2">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x14ac:dyDescent="0.2">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x14ac:dyDescent="0.2">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x14ac:dyDescent="0.2">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x14ac:dyDescent="0.2">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x14ac:dyDescent="0.2">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x14ac:dyDescent="0.2">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x14ac:dyDescent="0.2">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x14ac:dyDescent="0.2">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x14ac:dyDescent="0.2">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x14ac:dyDescent="0.2">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x14ac:dyDescent="0.2">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x14ac:dyDescent="0.2">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x14ac:dyDescent="0.2">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x14ac:dyDescent="0.2">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x14ac:dyDescent="0.2">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x14ac:dyDescent="0.2">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x14ac:dyDescent="0.2">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ref="AC210:AC273" si="16">IF(AND($M210&lt;&gt;"",IFERROR(ABS($M210)&gt;ABS($L210),0)),1,0)</f>
        <v>0</v>
      </c>
      <c r="AD210" s="255">
        <f t="shared" ref="AD210:AD273" si="17">IF($L210&lt;&gt;"",IF(AND($U210&lt;&gt;"",OR(AND(IFERROR(ABS($U210)&lt;&gt;ABS($L210),0),$N210=""),AND(ISNONTEXT($N210),IFERROR(ABS($U210)&gt;ABS($L210),0)),ISTEXT(U210))),1,0),0)</f>
        <v>0</v>
      </c>
      <c r="AE210" s="255">
        <f t="shared" ref="AE210:AE273" si="18">IF(AND($X210&lt;&gt;0,$U210&lt;&gt;"",IFERROR(ABS($X210)&gt;ABS($U210),0)),1,0)</f>
        <v>0</v>
      </c>
      <c r="AF210" s="255">
        <f t="shared" ref="AF210:AF273" si="19">IF(AND($X210&lt;&gt;0,$U210&lt;&gt;"",$M210&lt;&gt;"",OR(ISNUMBER($N210),$N210=""),ABS($X210)&gt;IFERROR(ABS($M210),0)),1,0)</f>
        <v>0</v>
      </c>
      <c r="AG210" s="271"/>
    </row>
    <row r="211" spans="1:33" s="21" customFormat="1" ht="16.5" customHeight="1" x14ac:dyDescent="0.2">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v>0</v>
      </c>
      <c r="AD211" s="255">
        <f t="shared" si="17"/>
        <v>0</v>
      </c>
      <c r="AE211" s="255">
        <f t="shared" si="18"/>
        <v>0</v>
      </c>
      <c r="AF211" s="255">
        <f t="shared" si="19"/>
        <v>0</v>
      </c>
      <c r="AG211" s="271"/>
    </row>
    <row r="212" spans="1:33" s="21" customFormat="1" ht="16.5" customHeight="1" x14ac:dyDescent="0.2">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ref="AA212:AA275" si="20">IFERROR(X212+Y212,0)</f>
        <v>0</v>
      </c>
      <c r="AB212" s="270"/>
      <c r="AC212" s="255">
        <f t="shared" si="16"/>
        <v>0</v>
      </c>
      <c r="AD212" s="255">
        <f t="shared" si="17"/>
        <v>0</v>
      </c>
      <c r="AE212" s="255">
        <f t="shared" si="18"/>
        <v>0</v>
      </c>
      <c r="AF212" s="255">
        <f t="shared" si="19"/>
        <v>0</v>
      </c>
      <c r="AG212" s="271"/>
    </row>
    <row r="213" spans="1:33" s="21" customFormat="1" ht="16.5" customHeight="1" x14ac:dyDescent="0.2">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x14ac:dyDescent="0.2">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x14ac:dyDescent="0.2">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x14ac:dyDescent="0.2">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x14ac:dyDescent="0.2">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x14ac:dyDescent="0.2">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x14ac:dyDescent="0.2">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x14ac:dyDescent="0.2">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x14ac:dyDescent="0.2">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x14ac:dyDescent="0.2">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x14ac:dyDescent="0.2">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x14ac:dyDescent="0.2">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x14ac:dyDescent="0.2">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x14ac:dyDescent="0.2">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x14ac:dyDescent="0.2">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x14ac:dyDescent="0.2">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x14ac:dyDescent="0.2">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x14ac:dyDescent="0.2">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x14ac:dyDescent="0.2">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x14ac:dyDescent="0.2">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x14ac:dyDescent="0.2">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x14ac:dyDescent="0.2">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x14ac:dyDescent="0.2">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x14ac:dyDescent="0.2">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x14ac:dyDescent="0.2">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x14ac:dyDescent="0.2">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x14ac:dyDescent="0.2">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x14ac:dyDescent="0.2">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x14ac:dyDescent="0.2">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x14ac:dyDescent="0.2">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x14ac:dyDescent="0.2">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x14ac:dyDescent="0.2">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x14ac:dyDescent="0.2">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x14ac:dyDescent="0.2">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x14ac:dyDescent="0.2">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x14ac:dyDescent="0.2">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x14ac:dyDescent="0.2">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x14ac:dyDescent="0.2">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x14ac:dyDescent="0.2">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x14ac:dyDescent="0.2">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x14ac:dyDescent="0.2">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x14ac:dyDescent="0.2">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x14ac:dyDescent="0.2">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x14ac:dyDescent="0.2">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x14ac:dyDescent="0.2">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x14ac:dyDescent="0.2">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x14ac:dyDescent="0.2">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x14ac:dyDescent="0.2">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x14ac:dyDescent="0.2">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x14ac:dyDescent="0.2">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x14ac:dyDescent="0.2">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x14ac:dyDescent="0.2">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x14ac:dyDescent="0.2">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x14ac:dyDescent="0.2">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x14ac:dyDescent="0.2">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x14ac:dyDescent="0.2">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x14ac:dyDescent="0.2">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x14ac:dyDescent="0.2">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x14ac:dyDescent="0.2">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x14ac:dyDescent="0.2">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x14ac:dyDescent="0.2">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x14ac:dyDescent="0.2">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ref="AC274:AC337" si="21">IF(AND($M274&lt;&gt;"",IFERROR(ABS($M274)&gt;ABS($L274),0)),1,0)</f>
        <v>0</v>
      </c>
      <c r="AD274" s="255">
        <f t="shared" ref="AD274:AD337" si="22">IF($L274&lt;&gt;"",IF(AND($U274&lt;&gt;"",OR(AND(IFERROR(ABS($U274)&lt;&gt;ABS($L274),0),$N274=""),AND(ISNONTEXT($N274),IFERROR(ABS($U274)&gt;ABS($L274),0)),ISTEXT(U274))),1,0),0)</f>
        <v>0</v>
      </c>
      <c r="AE274" s="255">
        <f t="shared" ref="AE274:AE337" si="23">IF(AND($X274&lt;&gt;0,$U274&lt;&gt;"",IFERROR(ABS($X274)&gt;ABS($U274),0)),1,0)</f>
        <v>0</v>
      </c>
      <c r="AF274" s="255">
        <f t="shared" ref="AF274:AF337" si="24">IF(AND($X274&lt;&gt;0,$U274&lt;&gt;"",$M274&lt;&gt;"",OR(ISNUMBER($N274),$N274=""),ABS($X274)&gt;IFERROR(ABS($M274),0)),1,0)</f>
        <v>0</v>
      </c>
      <c r="AG274" s="271"/>
    </row>
    <row r="275" spans="1:33" s="21" customFormat="1" ht="16.5" customHeight="1" x14ac:dyDescent="0.2">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v>0</v>
      </c>
      <c r="AD275" s="255">
        <f t="shared" si="22"/>
        <v>0</v>
      </c>
      <c r="AE275" s="255">
        <f t="shared" si="23"/>
        <v>0</v>
      </c>
      <c r="AF275" s="255">
        <f t="shared" si="24"/>
        <v>0</v>
      </c>
      <c r="AG275" s="271"/>
    </row>
    <row r="276" spans="1:33" s="21" customFormat="1" ht="16.5" customHeight="1" x14ac:dyDescent="0.2">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ref="AA276:AA339" si="25">IFERROR(X276+Y276,0)</f>
        <v>0</v>
      </c>
      <c r="AB276" s="270"/>
      <c r="AC276" s="255">
        <f t="shared" si="21"/>
        <v>0</v>
      </c>
      <c r="AD276" s="255">
        <f t="shared" si="22"/>
        <v>0</v>
      </c>
      <c r="AE276" s="255">
        <f t="shared" si="23"/>
        <v>0</v>
      </c>
      <c r="AF276" s="255">
        <f t="shared" si="24"/>
        <v>0</v>
      </c>
      <c r="AG276" s="271"/>
    </row>
    <row r="277" spans="1:33" s="21" customFormat="1" ht="16.5" customHeight="1" x14ac:dyDescent="0.2">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x14ac:dyDescent="0.2">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x14ac:dyDescent="0.2">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x14ac:dyDescent="0.2">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x14ac:dyDescent="0.2">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x14ac:dyDescent="0.2">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x14ac:dyDescent="0.2">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x14ac:dyDescent="0.2">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x14ac:dyDescent="0.2">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x14ac:dyDescent="0.2">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x14ac:dyDescent="0.2">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x14ac:dyDescent="0.2">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x14ac:dyDescent="0.2">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x14ac:dyDescent="0.2">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x14ac:dyDescent="0.2">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x14ac:dyDescent="0.2">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x14ac:dyDescent="0.2">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x14ac:dyDescent="0.2">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x14ac:dyDescent="0.2">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x14ac:dyDescent="0.2">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x14ac:dyDescent="0.2">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x14ac:dyDescent="0.2">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x14ac:dyDescent="0.2">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x14ac:dyDescent="0.2">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x14ac:dyDescent="0.2">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x14ac:dyDescent="0.2">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x14ac:dyDescent="0.2">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x14ac:dyDescent="0.2">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x14ac:dyDescent="0.2">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x14ac:dyDescent="0.2">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x14ac:dyDescent="0.2">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x14ac:dyDescent="0.2">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x14ac:dyDescent="0.2">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x14ac:dyDescent="0.2">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x14ac:dyDescent="0.2">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x14ac:dyDescent="0.2">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x14ac:dyDescent="0.2">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x14ac:dyDescent="0.2">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x14ac:dyDescent="0.2">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x14ac:dyDescent="0.2">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x14ac:dyDescent="0.2">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x14ac:dyDescent="0.2">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x14ac:dyDescent="0.2">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x14ac:dyDescent="0.2">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x14ac:dyDescent="0.2">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x14ac:dyDescent="0.2">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x14ac:dyDescent="0.2">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x14ac:dyDescent="0.2">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x14ac:dyDescent="0.2">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x14ac:dyDescent="0.2">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x14ac:dyDescent="0.2">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x14ac:dyDescent="0.2">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x14ac:dyDescent="0.2">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x14ac:dyDescent="0.2">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x14ac:dyDescent="0.2">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x14ac:dyDescent="0.2">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x14ac:dyDescent="0.2">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x14ac:dyDescent="0.2">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x14ac:dyDescent="0.2">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x14ac:dyDescent="0.2">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x14ac:dyDescent="0.2">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x14ac:dyDescent="0.2">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ref="AC338:AC401" si="26">IF(AND($M338&lt;&gt;"",IFERROR(ABS($M338)&gt;ABS($L338),0)),1,0)</f>
        <v>0</v>
      </c>
      <c r="AD338" s="255">
        <f t="shared" ref="AD338:AD401" si="27">IF($L338&lt;&gt;"",IF(AND($U338&lt;&gt;"",OR(AND(IFERROR(ABS($U338)&lt;&gt;ABS($L338),0),$N338=""),AND(ISNONTEXT($N338),IFERROR(ABS($U338)&gt;ABS($L338),0)),ISTEXT(U338))),1,0),0)</f>
        <v>0</v>
      </c>
      <c r="AE338" s="255">
        <f t="shared" ref="AE338:AE401" si="28">IF(AND($X338&lt;&gt;0,$U338&lt;&gt;"",IFERROR(ABS($X338)&gt;ABS($U338),0)),1,0)</f>
        <v>0</v>
      </c>
      <c r="AF338" s="255">
        <f t="shared" ref="AF338:AF401" si="29">IF(AND($X338&lt;&gt;0,$U338&lt;&gt;"",$M338&lt;&gt;"",OR(ISNUMBER($N338),$N338=""),ABS($X338)&gt;IFERROR(ABS($M338),0)),1,0)</f>
        <v>0</v>
      </c>
      <c r="AG338" s="271"/>
    </row>
    <row r="339" spans="1:33" s="21" customFormat="1" ht="16.5" customHeight="1" x14ac:dyDescent="0.2">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v>0</v>
      </c>
      <c r="AD339" s="255">
        <f t="shared" si="27"/>
        <v>0</v>
      </c>
      <c r="AE339" s="255">
        <f t="shared" si="28"/>
        <v>0</v>
      </c>
      <c r="AF339" s="255">
        <f t="shared" si="29"/>
        <v>0</v>
      </c>
      <c r="AG339" s="271"/>
    </row>
    <row r="340" spans="1:33" s="21" customFormat="1" ht="16.5" customHeight="1" x14ac:dyDescent="0.2">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ref="AA340:AA403" si="30">IFERROR(X340+Y340,0)</f>
        <v>0</v>
      </c>
      <c r="AB340" s="270"/>
      <c r="AC340" s="255">
        <f t="shared" si="26"/>
        <v>0</v>
      </c>
      <c r="AD340" s="255">
        <f t="shared" si="27"/>
        <v>0</v>
      </c>
      <c r="AE340" s="255">
        <f t="shared" si="28"/>
        <v>0</v>
      </c>
      <c r="AF340" s="255">
        <f t="shared" si="29"/>
        <v>0</v>
      </c>
      <c r="AG340" s="271"/>
    </row>
    <row r="341" spans="1:33" s="21" customFormat="1" ht="16.5" customHeight="1" x14ac:dyDescent="0.2">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x14ac:dyDescent="0.2">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x14ac:dyDescent="0.2">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x14ac:dyDescent="0.2">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x14ac:dyDescent="0.2">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x14ac:dyDescent="0.2">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x14ac:dyDescent="0.2">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x14ac:dyDescent="0.2">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x14ac:dyDescent="0.2">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x14ac:dyDescent="0.2">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x14ac:dyDescent="0.2">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x14ac:dyDescent="0.2">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x14ac:dyDescent="0.2">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x14ac:dyDescent="0.2">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x14ac:dyDescent="0.2">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x14ac:dyDescent="0.2">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x14ac:dyDescent="0.2">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x14ac:dyDescent="0.2">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x14ac:dyDescent="0.2">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x14ac:dyDescent="0.2">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x14ac:dyDescent="0.2">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x14ac:dyDescent="0.2">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x14ac:dyDescent="0.2">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x14ac:dyDescent="0.2">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x14ac:dyDescent="0.2">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x14ac:dyDescent="0.2">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x14ac:dyDescent="0.2">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x14ac:dyDescent="0.2">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x14ac:dyDescent="0.2">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x14ac:dyDescent="0.2">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x14ac:dyDescent="0.2">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x14ac:dyDescent="0.2">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x14ac:dyDescent="0.2">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x14ac:dyDescent="0.2">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x14ac:dyDescent="0.2">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x14ac:dyDescent="0.2">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x14ac:dyDescent="0.2">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x14ac:dyDescent="0.2">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x14ac:dyDescent="0.2">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x14ac:dyDescent="0.2">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x14ac:dyDescent="0.2">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x14ac:dyDescent="0.2">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x14ac:dyDescent="0.2">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x14ac:dyDescent="0.2">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x14ac:dyDescent="0.2">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x14ac:dyDescent="0.2">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x14ac:dyDescent="0.2">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x14ac:dyDescent="0.2">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x14ac:dyDescent="0.2">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x14ac:dyDescent="0.2">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x14ac:dyDescent="0.2">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x14ac:dyDescent="0.2">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x14ac:dyDescent="0.2">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x14ac:dyDescent="0.2">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x14ac:dyDescent="0.2">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x14ac:dyDescent="0.2">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x14ac:dyDescent="0.2">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x14ac:dyDescent="0.2">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x14ac:dyDescent="0.2">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x14ac:dyDescent="0.2">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x14ac:dyDescent="0.2">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x14ac:dyDescent="0.2">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ref="AC402:AC465" si="31">IF(AND($M402&lt;&gt;"",IFERROR(ABS($M402)&gt;ABS($L402),0)),1,0)</f>
        <v>0</v>
      </c>
      <c r="AD402" s="255">
        <f t="shared" ref="AD402:AD465" si="32">IF($L402&lt;&gt;"",IF(AND($U402&lt;&gt;"",OR(AND(IFERROR(ABS($U402)&lt;&gt;ABS($L402),0),$N402=""),AND(ISNONTEXT($N402),IFERROR(ABS($U402)&gt;ABS($L402),0)),ISTEXT(U402))),1,0),0)</f>
        <v>0</v>
      </c>
      <c r="AE402" s="255">
        <f t="shared" ref="AE402:AE465" si="33">IF(AND($X402&lt;&gt;0,$U402&lt;&gt;"",IFERROR(ABS($X402)&gt;ABS($U402),0)),1,0)</f>
        <v>0</v>
      </c>
      <c r="AF402" s="255">
        <f t="shared" ref="AF402:AF465" si="34">IF(AND($X402&lt;&gt;0,$U402&lt;&gt;"",$M402&lt;&gt;"",OR(ISNUMBER($N402),$N402=""),ABS($X402)&gt;IFERROR(ABS($M402),0)),1,0)</f>
        <v>0</v>
      </c>
      <c r="AG402" s="271"/>
    </row>
    <row r="403" spans="1:33" s="21" customFormat="1" ht="16.5" customHeight="1" x14ac:dyDescent="0.2">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v>0</v>
      </c>
      <c r="AD403" s="255">
        <f t="shared" si="32"/>
        <v>0</v>
      </c>
      <c r="AE403" s="255">
        <f t="shared" si="33"/>
        <v>0</v>
      </c>
      <c r="AF403" s="255">
        <f t="shared" si="34"/>
        <v>0</v>
      </c>
      <c r="AG403" s="271"/>
    </row>
    <row r="404" spans="1:33" s="21" customFormat="1" ht="16.5" customHeight="1" x14ac:dyDescent="0.2">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ref="AA404:AA467" si="35">IFERROR(X404+Y404,0)</f>
        <v>0</v>
      </c>
      <c r="AB404" s="270"/>
      <c r="AC404" s="255">
        <f t="shared" si="31"/>
        <v>0</v>
      </c>
      <c r="AD404" s="255">
        <f t="shared" si="32"/>
        <v>0</v>
      </c>
      <c r="AE404" s="255">
        <f t="shared" si="33"/>
        <v>0</v>
      </c>
      <c r="AF404" s="255">
        <f t="shared" si="34"/>
        <v>0</v>
      </c>
      <c r="AG404" s="271"/>
    </row>
    <row r="405" spans="1:33" s="21" customFormat="1" ht="16.5" customHeight="1" x14ac:dyDescent="0.2">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x14ac:dyDescent="0.2">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x14ac:dyDescent="0.2">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x14ac:dyDescent="0.2">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x14ac:dyDescent="0.2">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x14ac:dyDescent="0.2">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x14ac:dyDescent="0.2">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x14ac:dyDescent="0.2">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x14ac:dyDescent="0.2">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x14ac:dyDescent="0.2">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x14ac:dyDescent="0.2">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x14ac:dyDescent="0.2">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x14ac:dyDescent="0.2">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x14ac:dyDescent="0.2">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x14ac:dyDescent="0.2">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x14ac:dyDescent="0.2">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x14ac:dyDescent="0.2">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x14ac:dyDescent="0.2">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x14ac:dyDescent="0.2">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x14ac:dyDescent="0.2">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x14ac:dyDescent="0.2">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x14ac:dyDescent="0.2">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x14ac:dyDescent="0.2">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x14ac:dyDescent="0.2">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x14ac:dyDescent="0.2">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x14ac:dyDescent="0.2">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x14ac:dyDescent="0.2">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x14ac:dyDescent="0.2">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x14ac:dyDescent="0.2">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x14ac:dyDescent="0.2">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x14ac:dyDescent="0.2">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x14ac:dyDescent="0.2">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x14ac:dyDescent="0.2">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x14ac:dyDescent="0.2">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x14ac:dyDescent="0.2">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x14ac:dyDescent="0.2">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x14ac:dyDescent="0.2">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x14ac:dyDescent="0.2">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x14ac:dyDescent="0.2">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x14ac:dyDescent="0.2">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x14ac:dyDescent="0.2">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x14ac:dyDescent="0.2">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x14ac:dyDescent="0.2">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x14ac:dyDescent="0.2">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x14ac:dyDescent="0.2">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x14ac:dyDescent="0.2">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x14ac:dyDescent="0.2">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x14ac:dyDescent="0.2">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x14ac:dyDescent="0.2">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x14ac:dyDescent="0.2">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x14ac:dyDescent="0.2">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x14ac:dyDescent="0.2">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x14ac:dyDescent="0.2">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x14ac:dyDescent="0.2">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x14ac:dyDescent="0.2">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x14ac:dyDescent="0.2">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x14ac:dyDescent="0.2">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x14ac:dyDescent="0.2">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x14ac:dyDescent="0.2">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x14ac:dyDescent="0.2">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x14ac:dyDescent="0.2">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x14ac:dyDescent="0.2">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ref="AC466:AC529" si="36">IF(AND($M466&lt;&gt;"",IFERROR(ABS($M466)&gt;ABS($L466),0)),1,0)</f>
        <v>0</v>
      </c>
      <c r="AD466" s="255">
        <f t="shared" ref="AD466:AD529" si="37">IF($L466&lt;&gt;"",IF(AND($U466&lt;&gt;"",OR(AND(IFERROR(ABS($U466)&lt;&gt;ABS($L466),0),$N466=""),AND(ISNONTEXT($N466),IFERROR(ABS($U466)&gt;ABS($L466),0)),ISTEXT(U466))),1,0),0)</f>
        <v>0</v>
      </c>
      <c r="AE466" s="255">
        <f t="shared" ref="AE466:AE529" si="38">IF(AND($X466&lt;&gt;0,$U466&lt;&gt;"",IFERROR(ABS($X466)&gt;ABS($U466),0)),1,0)</f>
        <v>0</v>
      </c>
      <c r="AF466" s="255">
        <f t="shared" ref="AF466:AF529" si="39">IF(AND($X466&lt;&gt;0,$U466&lt;&gt;"",$M466&lt;&gt;"",OR(ISNUMBER($N466),$N466=""),ABS($X466)&gt;IFERROR(ABS($M466),0)),1,0)</f>
        <v>0</v>
      </c>
      <c r="AG466" s="271"/>
    </row>
    <row r="467" spans="1:33" s="21" customFormat="1" ht="16.5" customHeight="1" x14ac:dyDescent="0.2">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v>0</v>
      </c>
      <c r="AD467" s="255">
        <f t="shared" si="37"/>
        <v>0</v>
      </c>
      <c r="AE467" s="255">
        <f t="shared" si="38"/>
        <v>0</v>
      </c>
      <c r="AF467" s="255">
        <f t="shared" si="39"/>
        <v>0</v>
      </c>
      <c r="AG467" s="271"/>
    </row>
    <row r="468" spans="1:33" s="21" customFormat="1" ht="16.5" customHeight="1" x14ac:dyDescent="0.2">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ref="AA468:AA531" si="40">IFERROR(X468+Y468,0)</f>
        <v>0</v>
      </c>
      <c r="AB468" s="270"/>
      <c r="AC468" s="255">
        <f t="shared" si="36"/>
        <v>0</v>
      </c>
      <c r="AD468" s="255">
        <f t="shared" si="37"/>
        <v>0</v>
      </c>
      <c r="AE468" s="255">
        <f t="shared" si="38"/>
        <v>0</v>
      </c>
      <c r="AF468" s="255">
        <f t="shared" si="39"/>
        <v>0</v>
      </c>
      <c r="AG468" s="271"/>
    </row>
    <row r="469" spans="1:33" s="21" customFormat="1" ht="16.5" customHeight="1" x14ac:dyDescent="0.2">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x14ac:dyDescent="0.2">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x14ac:dyDescent="0.2">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x14ac:dyDescent="0.2">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x14ac:dyDescent="0.2">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x14ac:dyDescent="0.2">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x14ac:dyDescent="0.2">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x14ac:dyDescent="0.2">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x14ac:dyDescent="0.2">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x14ac:dyDescent="0.2">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x14ac:dyDescent="0.2">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x14ac:dyDescent="0.2">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x14ac:dyDescent="0.2">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x14ac:dyDescent="0.2">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x14ac:dyDescent="0.2">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x14ac:dyDescent="0.2">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x14ac:dyDescent="0.2">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x14ac:dyDescent="0.2">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x14ac:dyDescent="0.2">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x14ac:dyDescent="0.2">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x14ac:dyDescent="0.2">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x14ac:dyDescent="0.2">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x14ac:dyDescent="0.2">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x14ac:dyDescent="0.2">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x14ac:dyDescent="0.2">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x14ac:dyDescent="0.2">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x14ac:dyDescent="0.2">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x14ac:dyDescent="0.2">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x14ac:dyDescent="0.2">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x14ac:dyDescent="0.2">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x14ac:dyDescent="0.2">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x14ac:dyDescent="0.2">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x14ac:dyDescent="0.2">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x14ac:dyDescent="0.2">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x14ac:dyDescent="0.2">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x14ac:dyDescent="0.2">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x14ac:dyDescent="0.2">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x14ac:dyDescent="0.2">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x14ac:dyDescent="0.2">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x14ac:dyDescent="0.2">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x14ac:dyDescent="0.2">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x14ac:dyDescent="0.2">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x14ac:dyDescent="0.2">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x14ac:dyDescent="0.2">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x14ac:dyDescent="0.2">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x14ac:dyDescent="0.2">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x14ac:dyDescent="0.2">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x14ac:dyDescent="0.2">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x14ac:dyDescent="0.2">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x14ac:dyDescent="0.2">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x14ac:dyDescent="0.2">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x14ac:dyDescent="0.2">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x14ac:dyDescent="0.2">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x14ac:dyDescent="0.2">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x14ac:dyDescent="0.2">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x14ac:dyDescent="0.2">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x14ac:dyDescent="0.2">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x14ac:dyDescent="0.2">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x14ac:dyDescent="0.2">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x14ac:dyDescent="0.2">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x14ac:dyDescent="0.2">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x14ac:dyDescent="0.2">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ref="AC530:AC545" si="41">IF(AND($M530&lt;&gt;"",IFERROR(ABS($M530)&gt;ABS($L530),0)),1,0)</f>
        <v>0</v>
      </c>
      <c r="AD530" s="255">
        <f t="shared" ref="AD530:AD545" si="42">IF($L530&lt;&gt;"",IF(AND($U530&lt;&gt;"",OR(AND(IFERROR(ABS($U530)&lt;&gt;ABS($L530),0),$N530=""),AND(ISNONTEXT($N530),IFERROR(ABS($U530)&gt;ABS($L530),0)),ISTEXT(U530))),1,0),0)</f>
        <v>0</v>
      </c>
      <c r="AE530" s="255">
        <f t="shared" ref="AE530:AE545" si="43">IF(AND($X530&lt;&gt;0,$U530&lt;&gt;"",IFERROR(ABS($X530)&gt;ABS($U530),0)),1,0)</f>
        <v>0</v>
      </c>
      <c r="AF530" s="255">
        <f t="shared" ref="AF530:AF545" si="44">IF(AND($X530&lt;&gt;0,$U530&lt;&gt;"",$M530&lt;&gt;"",OR(ISNUMBER($N530),$N530=""),ABS($X530)&gt;IFERROR(ABS($M530),0)),1,0)</f>
        <v>0</v>
      </c>
      <c r="AG530" s="271"/>
    </row>
    <row r="531" spans="1:33" s="21" customFormat="1" ht="16.5" customHeight="1" x14ac:dyDescent="0.2">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v>0</v>
      </c>
      <c r="AD531" s="255">
        <f t="shared" si="42"/>
        <v>0</v>
      </c>
      <c r="AE531" s="255">
        <f t="shared" si="43"/>
        <v>0</v>
      </c>
      <c r="AF531" s="255">
        <f t="shared" si="44"/>
        <v>0</v>
      </c>
      <c r="AG531" s="271"/>
    </row>
    <row r="532" spans="1:33" s="21" customFormat="1" ht="16.5" customHeight="1" x14ac:dyDescent="0.2">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ref="AA532:AA566" si="45">IFERROR(X532+Y532,0)</f>
        <v>0</v>
      </c>
      <c r="AB532" s="270"/>
      <c r="AC532" s="255">
        <f t="shared" si="41"/>
        <v>0</v>
      </c>
      <c r="AD532" s="255">
        <f t="shared" si="42"/>
        <v>0</v>
      </c>
      <c r="AE532" s="255">
        <f t="shared" si="43"/>
        <v>0</v>
      </c>
      <c r="AF532" s="255">
        <f t="shared" si="44"/>
        <v>0</v>
      </c>
      <c r="AG532" s="271"/>
    </row>
    <row r="533" spans="1:33" s="21" customFormat="1" ht="16.5" customHeight="1" x14ac:dyDescent="0.2">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x14ac:dyDescent="0.2">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x14ac:dyDescent="0.2">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x14ac:dyDescent="0.2">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x14ac:dyDescent="0.2">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x14ac:dyDescent="0.2">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x14ac:dyDescent="0.2">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x14ac:dyDescent="0.2">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x14ac:dyDescent="0.2">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x14ac:dyDescent="0.2">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x14ac:dyDescent="0.2">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x14ac:dyDescent="0.2">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x14ac:dyDescent="0.2">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x14ac:dyDescent="0.2">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ref="AC546:AC567" si="46">IF(AND($M546&lt;&gt;"",ABS($M546)&gt;ABS($L546)),1,0)</f>
        <v>0</v>
      </c>
      <c r="AD546" s="255">
        <f t="shared" ref="AD546:AD567" si="47">IF($L546&lt;&gt;"",IF(AND($U546&lt;&gt;"",ABS($U546)&lt;&gt;ABS($L546),OR(AND(ISNONTEXT($N546),ABS($U546)&gt;ABS($L546)),$N546="")),1,0),0)</f>
        <v>0</v>
      </c>
      <c r="AE546" s="255">
        <f t="shared" ref="AE546:AE567" si="48">IF(AND($X546&lt;&gt;0,$U546&lt;&gt;"",ABS($X546)&gt;ABS($U546)),1,0)</f>
        <v>0</v>
      </c>
      <c r="AF546" s="255">
        <f t="shared" ref="AF546:AF567" si="49">IF(AND($X546&lt;&gt;0,$U546&lt;&gt;"",$M546&lt;&gt;"",ABS($X546)&gt;ABS($M546)),1,0)</f>
        <v>0</v>
      </c>
      <c r="AG546" s="271"/>
    </row>
    <row r="547" spans="1:33" s="21" customFormat="1" ht="16.5" customHeight="1" x14ac:dyDescent="0.2">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6"/>
        <v>0</v>
      </c>
      <c r="AD547" s="255">
        <f t="shared" si="47"/>
        <v>0</v>
      </c>
      <c r="AE547" s="255">
        <f t="shared" si="48"/>
        <v>0</v>
      </c>
      <c r="AF547" s="255">
        <f t="shared" si="49"/>
        <v>0</v>
      </c>
      <c r="AG547" s="271"/>
    </row>
    <row r="548" spans="1:33" s="21" customFormat="1" ht="16.5" customHeight="1" x14ac:dyDescent="0.2">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6"/>
        <v>0</v>
      </c>
      <c r="AD548" s="255">
        <f t="shared" si="47"/>
        <v>0</v>
      </c>
      <c r="AE548" s="255">
        <f t="shared" si="48"/>
        <v>0</v>
      </c>
      <c r="AF548" s="255">
        <f t="shared" si="49"/>
        <v>0</v>
      </c>
      <c r="AG548" s="271"/>
    </row>
    <row r="549" spans="1:33" s="21" customFormat="1" ht="16.5" customHeight="1" x14ac:dyDescent="0.2">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6"/>
        <v>0</v>
      </c>
      <c r="AD549" s="255">
        <f t="shared" si="47"/>
        <v>0</v>
      </c>
      <c r="AE549" s="255">
        <f t="shared" si="48"/>
        <v>0</v>
      </c>
      <c r="AF549" s="255">
        <f t="shared" si="49"/>
        <v>0</v>
      </c>
      <c r="AG549" s="271"/>
    </row>
    <row r="550" spans="1:33" s="21" customFormat="1" ht="16.5" customHeight="1" x14ac:dyDescent="0.2">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6"/>
        <v>0</v>
      </c>
      <c r="AD550" s="255">
        <f t="shared" si="47"/>
        <v>0</v>
      </c>
      <c r="AE550" s="255">
        <f t="shared" si="48"/>
        <v>0</v>
      </c>
      <c r="AF550" s="255">
        <f t="shared" si="49"/>
        <v>0</v>
      </c>
      <c r="AG550" s="271"/>
    </row>
    <row r="551" spans="1:33" s="21" customFormat="1" ht="16.5" customHeight="1" x14ac:dyDescent="0.2">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6"/>
        <v>0</v>
      </c>
      <c r="AD551" s="255">
        <f t="shared" si="47"/>
        <v>0</v>
      </c>
      <c r="AE551" s="255">
        <f t="shared" si="48"/>
        <v>0</v>
      </c>
      <c r="AF551" s="255">
        <f t="shared" si="49"/>
        <v>0</v>
      </c>
      <c r="AG551" s="271"/>
    </row>
    <row r="552" spans="1:33" s="21" customFormat="1" ht="16.5" customHeight="1" x14ac:dyDescent="0.2">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6"/>
        <v>0</v>
      </c>
      <c r="AD552" s="255">
        <f t="shared" si="47"/>
        <v>0</v>
      </c>
      <c r="AE552" s="255">
        <f t="shared" si="48"/>
        <v>0</v>
      </c>
      <c r="AF552" s="255">
        <f t="shared" si="49"/>
        <v>0</v>
      </c>
      <c r="AG552" s="271"/>
    </row>
    <row r="553" spans="1:33" s="21" customFormat="1" ht="16.5" customHeight="1" x14ac:dyDescent="0.2">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6"/>
        <v>0</v>
      </c>
      <c r="AD553" s="255">
        <f t="shared" si="47"/>
        <v>0</v>
      </c>
      <c r="AE553" s="255">
        <f t="shared" si="48"/>
        <v>0</v>
      </c>
      <c r="AF553" s="255">
        <f t="shared" si="49"/>
        <v>0</v>
      </c>
      <c r="AG553" s="271"/>
    </row>
    <row r="554" spans="1:33" s="21" customFormat="1" ht="16.5" customHeight="1" x14ac:dyDescent="0.2">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6"/>
        <v>0</v>
      </c>
      <c r="AD554" s="255">
        <f t="shared" si="47"/>
        <v>0</v>
      </c>
      <c r="AE554" s="255">
        <f t="shared" si="48"/>
        <v>0</v>
      </c>
      <c r="AF554" s="255">
        <f t="shared" si="49"/>
        <v>0</v>
      </c>
      <c r="AG554" s="271"/>
    </row>
    <row r="555" spans="1:33" s="21" customFormat="1" ht="16.5" customHeight="1" x14ac:dyDescent="0.2">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6"/>
        <v>0</v>
      </c>
      <c r="AD555" s="255">
        <f t="shared" si="47"/>
        <v>0</v>
      </c>
      <c r="AE555" s="255">
        <f t="shared" si="48"/>
        <v>0</v>
      </c>
      <c r="AF555" s="255">
        <f t="shared" si="49"/>
        <v>0</v>
      </c>
      <c r="AG555" s="271"/>
    </row>
    <row r="556" spans="1:33" s="21" customFormat="1" ht="16.5" customHeight="1" x14ac:dyDescent="0.2">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6"/>
        <v>0</v>
      </c>
      <c r="AD556" s="255">
        <f t="shared" si="47"/>
        <v>0</v>
      </c>
      <c r="AE556" s="255">
        <f t="shared" si="48"/>
        <v>0</v>
      </c>
      <c r="AF556" s="255">
        <f t="shared" si="49"/>
        <v>0</v>
      </c>
      <c r="AG556" s="271"/>
    </row>
    <row r="557" spans="1:33" s="21" customFormat="1" ht="16.5" customHeight="1" x14ac:dyDescent="0.2">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6"/>
        <v>0</v>
      </c>
      <c r="AD557" s="255">
        <f t="shared" si="47"/>
        <v>0</v>
      </c>
      <c r="AE557" s="255">
        <f t="shared" si="48"/>
        <v>0</v>
      </c>
      <c r="AF557" s="255">
        <f t="shared" si="49"/>
        <v>0</v>
      </c>
      <c r="AG557" s="271"/>
    </row>
    <row r="558" spans="1:33" s="21" customFormat="1" ht="16.5" customHeight="1" x14ac:dyDescent="0.2">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6"/>
        <v>0</v>
      </c>
      <c r="AD558" s="255">
        <f t="shared" si="47"/>
        <v>0</v>
      </c>
      <c r="AE558" s="255">
        <f t="shared" si="48"/>
        <v>0</v>
      </c>
      <c r="AF558" s="255">
        <f t="shared" si="49"/>
        <v>0</v>
      </c>
      <c r="AG558" s="271"/>
    </row>
    <row r="559" spans="1:33" s="21" customFormat="1" ht="16.5" customHeight="1" x14ac:dyDescent="0.2">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6"/>
        <v>0</v>
      </c>
      <c r="AD559" s="255">
        <f t="shared" si="47"/>
        <v>0</v>
      </c>
      <c r="AE559" s="255">
        <f t="shared" si="48"/>
        <v>0</v>
      </c>
      <c r="AF559" s="255">
        <f t="shared" si="49"/>
        <v>0</v>
      </c>
      <c r="AG559" s="271"/>
    </row>
    <row r="560" spans="1:33" s="21" customFormat="1" ht="16.5" customHeight="1" x14ac:dyDescent="0.2">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6"/>
        <v>0</v>
      </c>
      <c r="AD560" s="255">
        <f t="shared" si="47"/>
        <v>0</v>
      </c>
      <c r="AE560" s="255">
        <f t="shared" si="48"/>
        <v>0</v>
      </c>
      <c r="AF560" s="255">
        <f t="shared" si="49"/>
        <v>0</v>
      </c>
      <c r="AG560" s="271"/>
    </row>
    <row r="561" spans="1:33" s="21" customFormat="1" ht="16.5" customHeight="1" x14ac:dyDescent="0.2">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6"/>
        <v>0</v>
      </c>
      <c r="AD561" s="255">
        <f t="shared" si="47"/>
        <v>0</v>
      </c>
      <c r="AE561" s="255">
        <f t="shared" si="48"/>
        <v>0</v>
      </c>
      <c r="AF561" s="255">
        <f t="shared" si="49"/>
        <v>0</v>
      </c>
      <c r="AG561" s="271"/>
    </row>
    <row r="562" spans="1:33" s="21" customFormat="1" ht="16.5" customHeight="1" x14ac:dyDescent="0.2">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6"/>
        <v>0</v>
      </c>
      <c r="AD562" s="255">
        <f t="shared" si="47"/>
        <v>0</v>
      </c>
      <c r="AE562" s="255">
        <f t="shared" si="48"/>
        <v>0</v>
      </c>
      <c r="AF562" s="255">
        <f t="shared" si="49"/>
        <v>0</v>
      </c>
      <c r="AG562" s="271"/>
    </row>
    <row r="563" spans="1:33" s="21" customFormat="1" ht="16.5" customHeight="1" x14ac:dyDescent="0.2">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6"/>
        <v>0</v>
      </c>
      <c r="AD563" s="255">
        <f t="shared" si="47"/>
        <v>0</v>
      </c>
      <c r="AE563" s="255">
        <f t="shared" si="48"/>
        <v>0</v>
      </c>
      <c r="AF563" s="255">
        <f t="shared" si="49"/>
        <v>0</v>
      </c>
      <c r="AG563" s="271"/>
    </row>
    <row r="564" spans="1:33" s="21" customFormat="1" ht="16.5" customHeight="1" x14ac:dyDescent="0.2">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6"/>
        <v>0</v>
      </c>
      <c r="AD564" s="255">
        <f t="shared" si="47"/>
        <v>0</v>
      </c>
      <c r="AE564" s="255">
        <f t="shared" si="48"/>
        <v>0</v>
      </c>
      <c r="AF564" s="255">
        <f t="shared" si="49"/>
        <v>0</v>
      </c>
      <c r="AG564" s="271"/>
    </row>
    <row r="565" spans="1:33" s="21" customFormat="1" ht="16.5" customHeight="1" x14ac:dyDescent="0.2">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6"/>
        <v>0</v>
      </c>
      <c r="AD565" s="255">
        <f t="shared" si="47"/>
        <v>0</v>
      </c>
      <c r="AE565" s="255">
        <f t="shared" si="48"/>
        <v>0</v>
      </c>
      <c r="AF565" s="255">
        <f t="shared" si="49"/>
        <v>0</v>
      </c>
      <c r="AG565" s="271"/>
    </row>
    <row r="566" spans="1:33" s="21" customFormat="1" ht="16.5" customHeight="1" x14ac:dyDescent="0.2">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6"/>
        <v>0</v>
      </c>
      <c r="AD566" s="255">
        <f t="shared" si="47"/>
        <v>0</v>
      </c>
      <c r="AE566" s="255">
        <f t="shared" si="48"/>
        <v>0</v>
      </c>
      <c r="AF566" s="255">
        <f t="shared" si="49"/>
        <v>0</v>
      </c>
      <c r="AG566" s="271"/>
    </row>
    <row r="567" spans="1:33" s="21" customFormat="1" ht="16.5" customHeight="1" thickBot="1" x14ac:dyDescent="0.25">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6"/>
        <v>0</v>
      </c>
      <c r="AD567" s="255">
        <f t="shared" si="47"/>
        <v>0</v>
      </c>
      <c r="AE567" s="255">
        <f t="shared" si="48"/>
        <v>0</v>
      </c>
      <c r="AF567" s="255">
        <f t="shared" si="49"/>
        <v>0</v>
      </c>
      <c r="AG567" s="271"/>
    </row>
    <row r="568" spans="1:33" s="19" customFormat="1" x14ac:dyDescent="0.2">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4">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D11:F11"/>
    <mergeCell ref="Q11:R11"/>
    <mergeCell ref="A1:X1"/>
    <mergeCell ref="A2:X4"/>
    <mergeCell ref="C6:N6"/>
    <mergeCell ref="C7:K7"/>
    <mergeCell ref="C9:G9"/>
  </mergeCells>
  <conditionalFormatting sqref="Q11 T11 X11">
    <cfRule type="cellIs" dxfId="155" priority="37" operator="equal">
      <formula>0</formula>
    </cfRule>
  </conditionalFormatting>
  <conditionalFormatting sqref="B18:B567">
    <cfRule type="expression" dxfId="154" priority="42">
      <formula>AND(B18="",OR($X18&lt;&gt;"",$E18&lt;&gt;"",$C18&lt;&gt;"",$D18&lt;&gt;""))</formula>
    </cfRule>
  </conditionalFormatting>
  <conditionalFormatting sqref="F18:H567">
    <cfRule type="expression" dxfId="153" priority="13">
      <formula>AND(F18="",OR($X18&gt;0,AND($E18&lt;&gt;"",ISERROR(SEARCH("guts*",$E18)))))</formula>
    </cfRule>
    <cfRule type="expression" dxfId="152" priority="28" stopIfTrue="1">
      <formula>OR(F18="",AND(F18="",$X18&lt;0))</formula>
    </cfRule>
  </conditionalFormatting>
  <conditionalFormatting sqref="C18:C567">
    <cfRule type="expression" dxfId="151" priority="40">
      <formula>AND(C18="",OR($X18&lt;&gt;"",$B18&lt;&gt;"",$D18&lt;&gt;"",$E18&lt;&gt;""))</formula>
    </cfRule>
  </conditionalFormatting>
  <conditionalFormatting sqref="X16:X17">
    <cfRule type="expression" dxfId="150" priority="39">
      <formula>$X$16&lt;0</formula>
    </cfRule>
  </conditionalFormatting>
  <conditionalFormatting sqref="T12:X12 A12">
    <cfRule type="cellIs" dxfId="149" priority="38" operator="equal">
      <formula>""</formula>
    </cfRule>
  </conditionalFormatting>
  <conditionalFormatting sqref="I18:I567">
    <cfRule type="expression" dxfId="148" priority="36">
      <formula>AND(OR($X18&lt;&gt;"",$E18&lt;&gt;"",$K18&lt;&gt;""),$I18="")</formula>
    </cfRule>
  </conditionalFormatting>
  <conditionalFormatting sqref="N18:N567">
    <cfRule type="expression" dxfId="147" priority="1">
      <formula>AND(OR($X18&lt;&gt;"",$U18&lt;&gt;""),$L18&lt;&gt;"",$N18="",$U18&lt;&gt;$L18)</formula>
    </cfRule>
    <cfRule type="expression" dxfId="146" priority="35">
      <formula>AND(OR($X18&lt;&gt;"",$U18&lt;&gt;""),$L18&lt;&gt;"",ISNONTEXT($N18),OR($U18&gt;$L18,$AF18=1,AND(ISNUMBER($N18),$N18&gt;=1)))</formula>
    </cfRule>
  </conditionalFormatting>
  <conditionalFormatting sqref="S18:S567">
    <cfRule type="expression" dxfId="145" priority="34">
      <formula>AND(OR($X18&lt;&gt;"",$M18&lt;&gt;"",$T18&lt;&gt;""),$S18="")</formula>
    </cfRule>
  </conditionalFormatting>
  <conditionalFormatting sqref="L18:M567">
    <cfRule type="expression" dxfId="144" priority="14">
      <formula>AND(OR($X18&lt;&gt;"",$I18&lt;&gt;"",$E18&lt;&gt;"",$K18&lt;&gt;""),L18="")</formula>
    </cfRule>
  </conditionalFormatting>
  <conditionalFormatting sqref="U18:V567">
    <cfRule type="expression" dxfId="143" priority="10">
      <formula>AND(U18="",OR($X18&lt;&gt;"",$M18&lt;&gt;"",$S18&lt;&gt;"",$T18&lt;&gt;""))</formula>
    </cfRule>
  </conditionalFormatting>
  <conditionalFormatting sqref="E18:E567">
    <cfRule type="expression" dxfId="142" priority="21">
      <formula>AND(E18="",OR($X18&lt;&gt;"",$B18&lt;&gt;"",$C18&lt;&gt;"",$D18&lt;&gt;""))</formula>
    </cfRule>
    <cfRule type="expression" dxfId="141" priority="31">
      <formula>OR(AND(ISNUMBER(SEARCH("guts",E18)),X18&gt;0),AND(ISERROR(SEARCH("guts",E18)),X18&lt;0))</formula>
    </cfRule>
  </conditionalFormatting>
  <conditionalFormatting sqref="X11">
    <cfRule type="expression" dxfId="140" priority="30">
      <formula>LEN($C$4)&lt;$X$1</formula>
    </cfRule>
  </conditionalFormatting>
  <conditionalFormatting sqref="X11">
    <cfRule type="containsText" dxfId="139" priority="29" operator="containsText" text="kos">
      <formula>NOT(ISERROR(SEARCH("kos",X11)))</formula>
    </cfRule>
  </conditionalFormatting>
  <conditionalFormatting sqref="P18:Q567">
    <cfRule type="expression" dxfId="138" priority="43">
      <formula>AND($H$8="Ja",OR($X18&lt;&gt;"",$M18&lt;&gt;""),P18="")</formula>
    </cfRule>
  </conditionalFormatting>
  <conditionalFormatting sqref="R18:R567">
    <cfRule type="expression" dxfId="137" priority="23">
      <formula>AND($H$8="Ja",OR($X18&lt;&gt;"",$M18&lt;&gt;""),R18="")</formula>
    </cfRule>
    <cfRule type="containsText" dxfId="136" priority="24" operator="containsText" text="gebr">
      <formula>NOT(ISERROR(SEARCH("gebr",R18)))</formula>
    </cfRule>
    <cfRule type="containsText" dxfId="135" priority="44" operator="containsText" text="vorf">
      <formula>NOT(ISERROR(SEARCH("vorf",R18)))</formula>
    </cfRule>
  </conditionalFormatting>
  <conditionalFormatting sqref="D11">
    <cfRule type="cellIs" dxfId="134" priority="27" operator="notEqual">
      <formula>""</formula>
    </cfRule>
  </conditionalFormatting>
  <conditionalFormatting sqref="X11">
    <cfRule type="expression" dxfId="133" priority="45">
      <formula>LEN($X$6)&lt;$AB$5</formula>
    </cfRule>
  </conditionalFormatting>
  <conditionalFormatting sqref="D18:D567">
    <cfRule type="expression" dxfId="132" priority="15">
      <formula>AND(D18="",OR($X18&lt;&gt;"",$B18&lt;&gt;"",$C18&lt;&gt;"",$E18&lt;&gt;""))</formula>
    </cfRule>
  </conditionalFormatting>
  <conditionalFormatting sqref="K18:K567">
    <cfRule type="expression" dxfId="131" priority="41">
      <formula>AND(K18="",OR($X18&lt;&gt;0,$I18&lt;&gt;"",$E18&lt;&gt;""))</formula>
    </cfRule>
  </conditionalFormatting>
  <conditionalFormatting sqref="T18:T567">
    <cfRule type="expression" dxfId="130" priority="25">
      <formula>AND(T18="",OR($X18&lt;&gt;0,$M18&lt;&gt;"",$S18&lt;&gt;""))</formula>
    </cfRule>
  </conditionalFormatting>
  <conditionalFormatting sqref="M18:M567">
    <cfRule type="expression" dxfId="129" priority="33">
      <formula>OR(AND(OR($M18&lt;&gt;"",$M18&lt;&gt;0),IFERROR(ABS($M18)&gt;ABS($L18),0)),AND($X18&lt;&gt;0,$M18&lt;&gt;"",ISNONTEXT($N18),OR(IFERROR(ABS($X18)&gt;ABS($M18),0),$AF18&lt;&gt;0)),AND(AND(ISNUMBER($M18),$M18&gt;0),IFERROR(ABS($X18)&gt;ABS($M18),0)))</formula>
    </cfRule>
  </conditionalFormatting>
  <conditionalFormatting sqref="C6:C7 D8 H8 Q11 T11 X11 X6:X8">
    <cfRule type="containsText" dxfId="128" priority="20" operator="containsText" text="fehlt">
      <formula>NOT(ISERROR(SEARCH("fehlt",C6)))</formula>
    </cfRule>
  </conditionalFormatting>
  <conditionalFormatting sqref="AA18:AA567">
    <cfRule type="expression" dxfId="127" priority="7">
      <formula>AND($AB18="",OR($Y18="",$AA18&lt;&gt;$X18),OR(AND($Y18&lt;&gt;"",ABS($Y18)&gt;ABS($X18)),AND($AA18&lt;0,ISERROR(SEARCH("guts",$E18))),AND($AA18&gt;0,ISNUMBER(SEARCH("guts",$E18))),$AA18&lt;&gt;$X18))</formula>
    </cfRule>
    <cfRule type="cellIs" dxfId="126" priority="19" operator="notEqual">
      <formula>0</formula>
    </cfRule>
  </conditionalFormatting>
  <conditionalFormatting sqref="O18:O567">
    <cfRule type="expression" dxfId="125" priority="18">
      <formula>AND(OR($X18&lt;&gt;"",$M18&lt;&gt;""),$O18="")</formula>
    </cfRule>
  </conditionalFormatting>
  <conditionalFormatting sqref="J18:J567">
    <cfRule type="expression" dxfId="124" priority="17">
      <formula>AND(OR($X18&lt;&gt;"",$E18&lt;&gt;"",$K18&lt;&gt;""),$J18="")</formula>
    </cfRule>
  </conditionalFormatting>
  <conditionalFormatting sqref="I8">
    <cfRule type="containsText" dxfId="123" priority="16" operator="containsText" text="fehlt">
      <formula>NOT(ISERROR(SEARCH("fehlt",I8)))</formula>
    </cfRule>
  </conditionalFormatting>
  <conditionalFormatting sqref="C18:E567">
    <cfRule type="expression" dxfId="122" priority="26">
      <formula>AND($B18="",C18&lt;&gt;"")</formula>
    </cfRule>
  </conditionalFormatting>
  <conditionalFormatting sqref="I18:J567 L18:M567 O18:S567 U18:V567">
    <cfRule type="expression" dxfId="121" priority="9">
      <formula>AND($B18="",$X18="",I18&lt;&gt;"")</formula>
    </cfRule>
  </conditionalFormatting>
  <conditionalFormatting sqref="AB18:AB559">
    <cfRule type="expression" dxfId="120" priority="12">
      <formula>AND($AB18="",$X18&lt;&gt;"",OR(AND($Y18&lt;&gt;"",ABS($Y18)&gt;ABS($X18)),AND($AA18&lt;0,ISERROR(SEARCH("guts",$E18))),AND($AA18&gt;0,ISNUMBER(SEARCH("guts",$E18))),$AA18&lt;&gt;$X18))</formula>
    </cfRule>
  </conditionalFormatting>
  <conditionalFormatting sqref="W18:W567">
    <cfRule type="cellIs" dxfId="119" priority="11" operator="equal">
      <formula>""</formula>
    </cfRule>
  </conditionalFormatting>
  <conditionalFormatting sqref="L18:L567">
    <cfRule type="expression" dxfId="118" priority="22">
      <formula>OR(AND($M18&lt;&gt;"",OR(ISTEXT($U18),IFERROR(ABS($M18)&gt;ABS($L18),0))),AND($L18&lt;&gt;"",$U18&lt;&gt;0,OR(AND(OR(ISNUMBER($N18),$N18=""),IFERROR(ABS($U18)&gt;ABS($L18),0)),$N18=""),IFERROR(ABS($U18)&lt;&gt;ABS($L18),0)))</formula>
    </cfRule>
  </conditionalFormatting>
  <conditionalFormatting sqref="U18:U567">
    <cfRule type="expression" dxfId="117" priority="32">
      <formula>AND(OR($L18&lt;&gt;"",$U18&lt;&gt;""),OR(AND(ISNONTEXT($N18),$L18&lt;&gt;"",IFERROR(ABS($U18)&gt;ABS($L18),0)),IFERROR(ABS($X18)&gt;ABS($U18),0),$AD18&gt;0,ISTEXT($U18)))</formula>
    </cfRule>
  </conditionalFormatting>
  <conditionalFormatting sqref="Y18:Y567">
    <cfRule type="expression" dxfId="116" priority="8">
      <formula>OR(AND($X18&lt;&gt;$AA18,$Y18&lt;&gt;"",$AB18=""),AND(OR(ABS($Y18)&gt;ABS($X18),ISERROR(SEARCH("guts",$E18))),OR($AA18&lt;0,AND($AA18&gt;0,ISNUMBER(SEARCH("guts",$E18)))),$AB18=""))</formula>
    </cfRule>
  </conditionalFormatting>
  <conditionalFormatting sqref="L15">
    <cfRule type="expression" dxfId="115" priority="6">
      <formula>OR($AC$15&gt;0,$AD$15&gt;0)</formula>
    </cfRule>
  </conditionalFormatting>
  <conditionalFormatting sqref="U15">
    <cfRule type="expression" dxfId="114" priority="5">
      <formula>OR($AD$15&gt;0,$AE$15&gt;0)</formula>
    </cfRule>
  </conditionalFormatting>
  <conditionalFormatting sqref="M15">
    <cfRule type="expression" dxfId="113" priority="4">
      <formula>OR($AC$15&gt;0,$AF$15&gt;0)</formula>
    </cfRule>
  </conditionalFormatting>
  <conditionalFormatting sqref="X14">
    <cfRule type="expression" dxfId="112" priority="3">
      <formula>OR($AE$15&gt;0,$AF$15&gt;0)</formula>
    </cfRule>
  </conditionalFormatting>
  <conditionalFormatting sqref="X15">
    <cfRule type="expression" dxfId="111" priority="2">
      <formula>OR($AE$15&gt;0,$AF$15&gt;0)</formula>
    </cfRule>
  </conditionalFormatting>
  <conditionalFormatting sqref="K18:K567 T18:T567">
    <cfRule type="cellIs" dxfId="110" priority="46" operator="equal">
      <formula>0</formula>
    </cfRule>
    <cfRule type="expression" dxfId="109" priority="47">
      <formula>AND(K18&lt;&gt;"",OR(K18&lt;$Q$11,K18&gt;$T$11,K18&lt;$F18,))</formula>
    </cfRule>
  </conditionalFormatting>
  <conditionalFormatting sqref="F18:F567">
    <cfRule type="expression" dxfId="108" priority="48" stopIfTrue="1">
      <formula>AND($F18&lt;&gt;"",OR($F18&lt;$Q$11,$F18&gt;$T$11,$F18&gt;$G18,$F18&gt;$H18))</formula>
    </cfRule>
  </conditionalFormatting>
  <conditionalFormatting sqref="X18:X567">
    <cfRule type="expression" dxfId="107" priority="49">
      <formula>IF(X18&lt;&gt;"",OR(B18="",C18="",D18="",E18="",AND(X18&gt;0,F18=""),AND(X18&gt;0,G18=""),AND(X18&gt;0,H18=""),I18="",K18="",L18="",M18="",AND($H$8="ja",P18=""),AND($H$8="ja",R18=""),U18="",T18="",W18=""),)</formula>
    </cfRule>
    <cfRule type="expression" dxfId="104" priority="50">
      <formula>AND(X18&lt;&gt;"",OR(AND($F18&lt;&gt;"",$F18&lt;$Q$11),$F18&gt;$T$11,AND($G18&lt;&gt;"",$G18&lt;$Q$11),$G18&gt;$T$11,AND($H18&lt;&gt;"",$H18&lt;$Q$11),$H18&gt;$T$11,$K18&lt;$Q$11,$K18&gt;$T$11,$T18&lt;$Q$11,$T18&gt;$T$11,ISERROR(SEARCH("neu*",R18)),X18&lt;200,$W18="ja"))</formula>
    </cfRule>
    <cfRule type="expression" dxfId="106" priority="51">
      <formula>AND(OR($L18&lt;&gt;"",$U18&lt;&gt;""),OR(AND(AND(ISNUMBER($M18),$M18&gt;0),IFERROR(ABS($X18)&gt;ABS($M18),0)),IFERROR(ABS($X18)&gt;ABS($U18),0),$AE18&gt;0,$AF18&gt;0))</formula>
    </cfRule>
  </conditionalFormatting>
  <conditionalFormatting sqref="G18:H567">
    <cfRule type="expression" dxfId="105" priority="52">
      <formula>OR(AND(G18&lt;&gt;"",OR(G18&lt;$Q$11,G18&gt;$T$11,$H18="",$H18&lt;$G18)),AND($H18&lt;&gt;"",$G18=""),AND($F18&lt;&gt;"",$G18&lt;$F18))</formula>
    </cfRule>
  </conditionalFormatting>
  <dataValidations count="14">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 type="list" allowBlank="1" showInputMessage="1" showErrorMessage="1" errorTitle="Fehlerhafte Eingabe!" error="Nur Einträge aus der Liste zulässig!" promptTitle="Hinweis zur Eingabe:" prompt="Bitte wählen Sie aus der Liste aus!" sqref="P18:P567">
      <formula1>"Anl. in Bau,Bau/Grund,BGA/EDV-Anl.,GWG (aktiviert),Immat./Softw.,Maschinen o.Ä.,nicht aktiviert,"</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Y18:Y567">
      <formula1>-999999999</formula1>
      <formula2>999999999</formula2>
    </dataValidation>
    <dataValidation type="list" allowBlank="1" showInputMessage="1" showErrorMessage="1" errorTitle="Fehlerhafte Eingabe!" error="Nur Einträge aus der Liste zulässig!" promptTitle="Hinweis zur Eingabe:" prompt="Bitte wählen Sie aus der Liste aus!" sqref="W18:W567">
      <formula1>"Ja,Nein"</formula1>
    </dataValidation>
    <dataValidation type="list" allowBlank="1" showInputMessage="1" showErrorMessage="1" errorTitle="Fehlerhafte Eingabe!" error="Nur Einträge aus der Liste zulässig!" promptTitle="Hinweis zur Eingabe:" prompt="Bitte wählen Sie aus der Liste aus!" sqref="Z18:Z567">
      <formula1>"'01-01,02-01,03-01,03-02,03-03,03-04,03-05,03-06,04-01,04-02,05-01,05-02,05-03,05-04,06-01,06-02,06-03,06-04,07-01,07-02,07-03,08-01,08-02,08-03,08-04,09-01,09-02,10-01,10-02,10-03,10-04,10-05,11-01,12-01,12-02,12-03,12-04,13-01,14-01,15-01,16-01,17-01,"</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operator="greaterThan" allowBlank="1" showErrorMessage="1" errorTitle="Fehlerhafte Eingabe!" error="Eingabe unzureichend oder außerhalb des zulässigen Bereichs!" promptTitle="Hinweis zur Eingabe:" prompt="Geben Sie mindestens 5 Ziffern ein!" sqref="X6"/>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type="list" allowBlank="1" showInputMessage="1" showErrorMessage="1" errorTitle="Fehlerhafte Eingabe!" error="Nur Einträge aus der Liste zulässig!" promptTitle="Hinweis zur Eingabe:" prompt="Bitte wählen Sie aus der Liste aus!" sqref="R18:R567">
      <formula1>"Gebraucht,Neu,Vorführgerät"</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3.1) ein!" sqref="B18:B567">
      <formula1>3</formula1>
    </dataValidation>
    <dataValidation operator="greaterThan" allowBlank="1" showInputMessage="1" showErrorMessage="1" errorTitle="Fehlerhafte Eingabe!" error="Eingabe unzureichend oder außerhalb des zulässigen Bereichs!" promptTitle="Hinweis zur Eingabe:" prompt="Geben Sie mindestens 5 Ziffern ein!" sqref="X11"/>
  </dataValidations>
  <printOptions horizontalCentered="1"/>
  <pageMargins left="0.196850393700787" right="0.196850393700787" top="0.196850393700787" bottom="1.1023622047244099" header="0.196850393700787" footer="0.15748031496063"/>
  <pageSetup paperSize="9" scale="44" fitToHeight="20" orientation="landscape" cellComments="asDisplayed" r:id="rId1"/>
  <headerFooter>
    <oddFooter>&amp;L&amp;"Tahoma,Standard"&amp;14....................&amp;12
  &amp;10rechtsgültige Fertigung
  (Datum, Stempel, Unterschrift)&amp;C&amp;"Tahoma,Standard"Seite &amp;P von &amp;N &amp;R&amp;"Tahoma,Standard"&amp;14....................&amp;10
Aktivierungsbestätitgung StB/WP
 (Datum, Stempel, Unterschrift)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568"/>
  <sheetViews>
    <sheetView showGridLines="0"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0" customWidth="1"/>
    <col min="2" max="2" width="12.140625" style="31" customWidth="1"/>
    <col min="3" max="3" width="28.5703125" style="32" customWidth="1"/>
    <col min="4" max="4" width="30" style="33" customWidth="1"/>
    <col min="5" max="5" width="14.28515625" style="31" customWidth="1"/>
    <col min="6" max="6" width="15" style="34" customWidth="1"/>
    <col min="7" max="7" width="12.140625" style="35" customWidth="1"/>
    <col min="8" max="8" width="12.85546875" style="35" customWidth="1"/>
    <col min="9" max="9" width="15.7109375" style="30" customWidth="1"/>
    <col min="10" max="10" width="15.7109375" style="43" customWidth="1"/>
    <col min="11" max="11" width="12.140625" style="36" customWidth="1"/>
    <col min="12" max="13" width="15.7109375" style="36" customWidth="1"/>
    <col min="14" max="14" width="11.42578125" style="31" customWidth="1"/>
    <col min="15" max="15" width="11.42578125" style="43" hidden="1" customWidth="1"/>
    <col min="16" max="17" width="12.85546875" style="43" customWidth="1"/>
    <col min="18" max="18" width="11.42578125" style="43" customWidth="1"/>
    <col min="19" max="19" width="15.7109375" style="37" customWidth="1"/>
    <col min="20" max="20" width="12.140625" style="38" customWidth="1"/>
    <col min="21" max="21" width="15.7109375" style="39" customWidth="1"/>
    <col min="22" max="22" width="15.7109375" style="39" hidden="1" customWidth="1"/>
    <col min="23" max="23" width="7.140625" style="47" customWidth="1"/>
    <col min="24" max="24" width="16.42578125" style="281" customWidth="1"/>
    <col min="25" max="25" width="15.85546875" style="246" hidden="1" customWidth="1" outlineLevel="1"/>
    <col min="26" max="26" width="15.85546875" style="239" hidden="1" customWidth="1" outlineLevel="1"/>
    <col min="27" max="27" width="15.7109375" style="240" hidden="1" customWidth="1" outlineLevel="1"/>
    <col min="28" max="28" width="42.85546875" style="240" hidden="1" customWidth="1" outlineLevel="1"/>
    <col min="29" max="29" width="10.140625" style="240" hidden="1" customWidth="1" outlineLevel="1"/>
    <col min="30" max="31" width="8.7109375" style="242" hidden="1" customWidth="1" outlineLevel="1"/>
    <col min="32" max="32" width="7" style="242" hidden="1" customWidth="1" outlineLevel="1"/>
    <col min="33" max="33" width="11.42578125" style="242" collapsed="1"/>
    <col min="34" max="16384" width="11.42578125" style="40"/>
  </cols>
  <sheetData>
    <row r="1" spans="1:33" ht="9" customHeight="1" x14ac:dyDescent="0.2">
      <c r="A1" s="466"/>
      <c r="B1" s="466"/>
      <c r="C1" s="466"/>
      <c r="D1" s="466"/>
      <c r="E1" s="466"/>
      <c r="F1" s="466"/>
      <c r="G1" s="466"/>
      <c r="H1" s="466"/>
      <c r="I1" s="466"/>
      <c r="J1" s="466"/>
      <c r="K1" s="466"/>
      <c r="L1" s="466"/>
      <c r="M1" s="466"/>
      <c r="N1" s="466"/>
      <c r="O1" s="466"/>
      <c r="P1" s="466"/>
      <c r="Q1" s="466"/>
      <c r="R1" s="466"/>
      <c r="S1" s="466"/>
      <c r="T1" s="466"/>
      <c r="U1" s="466"/>
      <c r="V1" s="466"/>
      <c r="W1" s="466"/>
      <c r="X1" s="466"/>
      <c r="Y1" s="239"/>
      <c r="AC1" s="241"/>
    </row>
    <row r="2" spans="1:33" ht="15" customHeight="1" x14ac:dyDescent="0.2">
      <c r="A2" s="467" t="s">
        <v>27</v>
      </c>
      <c r="B2" s="467"/>
      <c r="C2" s="467"/>
      <c r="D2" s="467"/>
      <c r="E2" s="467"/>
      <c r="F2" s="467"/>
      <c r="G2" s="467"/>
      <c r="H2" s="467"/>
      <c r="I2" s="467"/>
      <c r="J2" s="467"/>
      <c r="K2" s="467"/>
      <c r="L2" s="467"/>
      <c r="M2" s="467"/>
      <c r="N2" s="467"/>
      <c r="O2" s="467"/>
      <c r="P2" s="467"/>
      <c r="Q2" s="467"/>
      <c r="R2" s="467"/>
      <c r="S2" s="467"/>
      <c r="T2" s="467"/>
      <c r="U2" s="467"/>
      <c r="V2" s="467"/>
      <c r="W2" s="467"/>
      <c r="X2" s="467"/>
      <c r="Y2" s="239"/>
    </row>
    <row r="3" spans="1:33" ht="15" customHeight="1" x14ac:dyDescent="0.2">
      <c r="A3" s="467"/>
      <c r="B3" s="467"/>
      <c r="C3" s="467"/>
      <c r="D3" s="467"/>
      <c r="E3" s="467"/>
      <c r="F3" s="467"/>
      <c r="G3" s="467"/>
      <c r="H3" s="467"/>
      <c r="I3" s="467"/>
      <c r="J3" s="467"/>
      <c r="K3" s="467"/>
      <c r="L3" s="467"/>
      <c r="M3" s="467"/>
      <c r="N3" s="467"/>
      <c r="O3" s="467"/>
      <c r="P3" s="467"/>
      <c r="Q3" s="467"/>
      <c r="R3" s="467"/>
      <c r="S3" s="467"/>
      <c r="T3" s="467"/>
      <c r="U3" s="467"/>
      <c r="V3" s="467"/>
      <c r="W3" s="467"/>
      <c r="X3" s="467"/>
      <c r="Y3" s="239"/>
    </row>
    <row r="4" spans="1:33" ht="15" customHeight="1" thickBot="1" x14ac:dyDescent="0.25">
      <c r="A4" s="468"/>
      <c r="B4" s="468"/>
      <c r="C4" s="468"/>
      <c r="D4" s="468"/>
      <c r="E4" s="468"/>
      <c r="F4" s="468"/>
      <c r="G4" s="468"/>
      <c r="H4" s="468"/>
      <c r="I4" s="468"/>
      <c r="J4" s="468"/>
      <c r="K4" s="468"/>
      <c r="L4" s="468"/>
      <c r="M4" s="468"/>
      <c r="N4" s="468"/>
      <c r="O4" s="468"/>
      <c r="P4" s="468"/>
      <c r="Q4" s="468"/>
      <c r="R4" s="468"/>
      <c r="S4" s="468"/>
      <c r="T4" s="468"/>
      <c r="U4" s="468"/>
      <c r="V4" s="468"/>
      <c r="W4" s="468"/>
      <c r="X4" s="468"/>
      <c r="Y4" s="239"/>
    </row>
    <row r="5" spans="1:33" s="24" customFormat="1" ht="4.5" customHeight="1" x14ac:dyDescent="0.25">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33" ht="14.25" x14ac:dyDescent="0.2">
      <c r="A6" s="156" t="s">
        <v>45</v>
      </c>
      <c r="B6" s="157"/>
      <c r="C6" s="469" t="str">
        <f>IF('Allgemeine Daten'!E6="","Eingabe fehlt!",'Allgemeine Daten'!E6)</f>
        <v>Eingabe fehlt!</v>
      </c>
      <c r="D6" s="469"/>
      <c r="E6" s="469"/>
      <c r="F6" s="469"/>
      <c r="G6" s="469"/>
      <c r="H6" s="469"/>
      <c r="I6" s="469"/>
      <c r="J6" s="469"/>
      <c r="K6" s="469"/>
      <c r="L6" s="469"/>
      <c r="M6" s="469"/>
      <c r="N6" s="469"/>
      <c r="O6" s="158"/>
      <c r="P6" s="158"/>
      <c r="Q6" s="158"/>
      <c r="R6" s="158"/>
      <c r="S6" s="159"/>
      <c r="T6" s="160"/>
      <c r="U6" s="161"/>
      <c r="V6" s="162"/>
      <c r="W6" s="163" t="s">
        <v>0</v>
      </c>
      <c r="X6" s="164" t="str">
        <f>IF('Allgemeine Daten'!U6="","Eingabe fehlt!",'Allgemeine Daten'!U6)</f>
        <v>Eingabe fehlt!</v>
      </c>
    </row>
    <row r="7" spans="1:33" ht="15.75" customHeight="1" x14ac:dyDescent="0.2">
      <c r="A7" s="156" t="s">
        <v>47</v>
      </c>
      <c r="B7" s="165"/>
      <c r="C7" s="469" t="str">
        <f>IF('Allgemeine Daten'!E7="","Eingabe fehlt!",'Allgemeine Daten'!E7)</f>
        <v>Eingabe fehlt!</v>
      </c>
      <c r="D7" s="469"/>
      <c r="E7" s="469"/>
      <c r="F7" s="469"/>
      <c r="G7" s="469"/>
      <c r="H7" s="469"/>
      <c r="I7" s="469"/>
      <c r="J7" s="469"/>
      <c r="K7" s="469"/>
      <c r="L7" s="172"/>
      <c r="M7" s="158"/>
      <c r="N7" s="158"/>
      <c r="O7" s="158"/>
      <c r="P7" s="158"/>
      <c r="Q7" s="158"/>
      <c r="R7" s="158"/>
      <c r="S7" s="159"/>
      <c r="T7" s="166"/>
      <c r="U7" s="167"/>
      <c r="V7" s="167"/>
      <c r="W7" s="168" t="s">
        <v>14</v>
      </c>
      <c r="X7" s="169" t="str">
        <f>IF('Allgemeine Daten'!U10="","Eingabe fehlt!",'Allgemeine Daten'!U10)</f>
        <v>Eingabe fehlt!</v>
      </c>
      <c r="AC7" s="247"/>
    </row>
    <row r="8" spans="1:33" ht="14.25" x14ac:dyDescent="0.2">
      <c r="A8" s="156" t="s">
        <v>16</v>
      </c>
      <c r="B8" s="170"/>
      <c r="C8" s="170"/>
      <c r="D8" s="171" t="str">
        <f>IF('Allgemeine Daten'!E10="","Eingabe fehlt!",'Allgemeine Daten'!E10)</f>
        <v>Eingabe fehlt!</v>
      </c>
      <c r="E8" s="157"/>
      <c r="F8" s="172"/>
      <c r="G8" s="173" t="s">
        <v>49</v>
      </c>
      <c r="H8" s="174" t="str">
        <f>IF('Allgemeine Daten'!U14="","Eingabe fehlt!",'Allgemeine Daten'!U14)</f>
        <v>Ja</v>
      </c>
      <c r="I8" s="175" t="s">
        <v>50</v>
      </c>
      <c r="J8" s="176">
        <f>'Allgemeine Daten'!E11</f>
        <v>43101</v>
      </c>
      <c r="K8" s="175" t="s">
        <v>28</v>
      </c>
      <c r="L8" s="177">
        <f>+'Allgemeine Daten'!G11</f>
        <v>45016</v>
      </c>
      <c r="M8" s="177">
        <f>EOMONTH(L8,3)</f>
        <v>45107</v>
      </c>
      <c r="N8" s="178"/>
      <c r="O8" s="178"/>
      <c r="P8" s="179"/>
      <c r="Q8" s="179"/>
      <c r="R8" s="179"/>
      <c r="S8" s="158"/>
      <c r="T8" s="163"/>
      <c r="U8" s="163"/>
      <c r="V8" s="163"/>
      <c r="W8" s="163" t="s">
        <v>10</v>
      </c>
      <c r="X8" s="180" t="str">
        <f>IF('Allgemeine Daten'!E13&lt;&gt;"",IF(ISNUMBER(SEARCH("End*",'Allgemeine Daten'!E13)),'Allgemeine Daten'!E13,"Zwischenabr."),"Eingabe fehlt!")</f>
        <v>Zwischenabr.</v>
      </c>
    </row>
    <row r="9" spans="1:33" ht="15" thickBot="1" x14ac:dyDescent="0.25">
      <c r="A9" s="181" t="s">
        <v>55</v>
      </c>
      <c r="B9" s="182"/>
      <c r="C9" s="470" t="str">
        <f>'Allgemeine Daten'!E8</f>
        <v>09_FO_52_Belegverzeichnis_EFRE_2014-2020_Investitionsprojekte</v>
      </c>
      <c r="D9" s="470"/>
      <c r="E9" s="470"/>
      <c r="F9" s="470"/>
      <c r="G9" s="470"/>
      <c r="H9" s="183"/>
      <c r="I9" s="183"/>
      <c r="J9" s="183"/>
      <c r="K9" s="183"/>
      <c r="L9" s="184"/>
      <c r="M9" s="184"/>
      <c r="N9" s="184"/>
      <c r="O9" s="184"/>
      <c r="P9" s="184"/>
      <c r="Q9" s="184"/>
      <c r="R9" s="185" t="str">
        <f>CONCATENATE('Allgemeine Daten'!$T$7,"/",'Allgemeine Daten'!$T$8)</f>
        <v>Revision:/VKS-Version:</v>
      </c>
      <c r="S9" s="184"/>
      <c r="T9" s="360" t="str">
        <f>CONCATENATE('Allgemeine Daten'!$U$7," / ",'Allgemeine Daten'!$U$8)</f>
        <v>005/06.2019 / 3</v>
      </c>
      <c r="U9" s="186"/>
      <c r="V9" s="185"/>
      <c r="W9" s="185" t="str">
        <f>'Allgemeine Daten'!$P$8</f>
        <v>gültig ab:</v>
      </c>
      <c r="X9" s="187" t="str">
        <f>'Allgemeine Daten'!$O$8</f>
        <v>01.05.2019</v>
      </c>
    </row>
    <row r="10" spans="1:33" s="26" customFormat="1" ht="4.5" customHeight="1" x14ac:dyDescent="0.2">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x14ac:dyDescent="0.2">
      <c r="A11" s="362" t="s">
        <v>7</v>
      </c>
      <c r="B11" s="363"/>
      <c r="C11" s="361" t="str">
        <f ca="1">MID(CELL("filename",$AC$1),FIND("]",CELL("filename",$AC$1))+1,31)</f>
        <v>Kostenart 4</v>
      </c>
      <c r="D11" s="471" t="str">
        <f ca="1">IF(ISNUMBER(SEARCH("Kostena*",C11)),"&lt;== Umbenennen über Namen des Tabellenblatts erforderl.!!","")</f>
        <v>&lt;== Umbenennen über Namen des Tabellenblatts erforderl.!!</v>
      </c>
      <c r="E11" s="471"/>
      <c r="F11" s="471"/>
      <c r="G11" s="364"/>
      <c r="H11" s="364"/>
      <c r="I11" s="365"/>
      <c r="J11" s="365"/>
      <c r="K11" s="363"/>
      <c r="O11" s="367"/>
      <c r="P11" s="366" t="s">
        <v>99</v>
      </c>
      <c r="Q11" s="465" t="str">
        <f>IF('Allgemeine Daten'!E12="","Eingabe fehlt!",'Allgemeine Daten'!E12)</f>
        <v>Eingabe fehlt!</v>
      </c>
      <c r="R11" s="465"/>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x14ac:dyDescent="0.25">
      <c r="A12" s="435" t="str">
        <f>IF(AND(X6&lt;&gt;"",LEN(X6)&lt;X10),"Eintrag auf Reiter der ersten Kostenart unvollständig!",IF(ISNUMBER(SEARCH("kos*",X6)),"Eingabe auf Reiter der ersten Kostenart fehlt noch!",""))</f>
        <v/>
      </c>
      <c r="B12" s="435"/>
      <c r="C12" s="435"/>
      <c r="D12" s="205"/>
      <c r="E12" s="205"/>
      <c r="F12" s="205"/>
      <c r="G12" s="206"/>
      <c r="H12" s="206"/>
      <c r="I12" s="207"/>
      <c r="J12" s="207"/>
      <c r="K12" s="208"/>
      <c r="L12" s="208"/>
      <c r="M12" s="208"/>
      <c r="N12" s="207"/>
      <c r="O12" s="207"/>
      <c r="P12" s="207"/>
      <c r="Q12" s="207"/>
      <c r="R12" s="207"/>
      <c r="S12" s="209"/>
      <c r="T12" s="436"/>
      <c r="U12" s="436"/>
      <c r="V12" s="436"/>
      <c r="W12" s="436"/>
      <c r="X12" s="436"/>
      <c r="Y12" s="251"/>
      <c r="Z12" s="251"/>
      <c r="AA12" s="252"/>
      <c r="AB12" s="252"/>
      <c r="AC12" s="252"/>
      <c r="AD12" s="252"/>
      <c r="AE12" s="252"/>
      <c r="AF12" s="252"/>
      <c r="AG12" s="252"/>
    </row>
    <row r="13" spans="1:33" s="45" customFormat="1" ht="21.75" customHeight="1" thickBot="1" x14ac:dyDescent="0.25">
      <c r="A13" s="71" t="s">
        <v>59</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60</v>
      </c>
      <c r="Y13" s="253"/>
      <c r="Z13" s="253"/>
      <c r="AA13" s="254"/>
      <c r="AB13" s="254"/>
      <c r="AC13" s="254"/>
      <c r="AD13" s="254"/>
      <c r="AE13" s="254"/>
      <c r="AF13" s="254"/>
      <c r="AG13" s="254"/>
    </row>
    <row r="14" spans="1:33" s="19" customFormat="1" ht="45" customHeight="1" x14ac:dyDescent="0.2">
      <c r="A14" s="437" t="s">
        <v>71</v>
      </c>
      <c r="B14" s="439" t="s">
        <v>72</v>
      </c>
      <c r="C14" s="441" t="s">
        <v>1</v>
      </c>
      <c r="D14" s="443" t="s">
        <v>74</v>
      </c>
      <c r="E14" s="445" t="s">
        <v>79</v>
      </c>
      <c r="F14" s="447" t="s">
        <v>87</v>
      </c>
      <c r="G14" s="449" t="s">
        <v>88</v>
      </c>
      <c r="H14" s="450"/>
      <c r="I14" s="437" t="s">
        <v>76</v>
      </c>
      <c r="J14" s="453"/>
      <c r="K14" s="454"/>
      <c r="L14" s="454"/>
      <c r="M14" s="454"/>
      <c r="N14" s="455"/>
      <c r="O14" s="456" t="s">
        <v>48</v>
      </c>
      <c r="P14" s="458" t="str">
        <f>IF('Allgemeine Daten'!U14="Ja","Buchhalterische Angaben zum Wirtschaftsgut","Angaben hierzu nicht erforderlich da kein Investitionsprojekt!")</f>
        <v>Buchhalterische Angaben zum Wirtschaftsgut</v>
      </c>
      <c r="Q14" s="459"/>
      <c r="R14" s="460"/>
      <c r="S14" s="461" t="s">
        <v>75</v>
      </c>
      <c r="T14" s="462"/>
      <c r="U14" s="462"/>
      <c r="V14" s="316"/>
      <c r="W14" s="463" t="s">
        <v>39</v>
      </c>
      <c r="X14" s="282" t="s">
        <v>80</v>
      </c>
      <c r="Y14" s="427" t="s">
        <v>67</v>
      </c>
      <c r="Z14" s="428"/>
      <c r="AA14" s="429"/>
      <c r="AB14" s="430"/>
      <c r="AC14" s="255"/>
      <c r="AD14" s="256"/>
      <c r="AE14" s="256"/>
      <c r="AF14" s="256"/>
      <c r="AG14" s="256"/>
    </row>
    <row r="15" spans="1:33" s="19" customFormat="1" ht="60" customHeight="1" thickBot="1" x14ac:dyDescent="0.25">
      <c r="A15" s="438"/>
      <c r="B15" s="440"/>
      <c r="C15" s="442"/>
      <c r="D15" s="444"/>
      <c r="E15" s="446"/>
      <c r="F15" s="448"/>
      <c r="G15" s="451"/>
      <c r="H15" s="452"/>
      <c r="I15" s="310" t="s">
        <v>93</v>
      </c>
      <c r="J15" s="311" t="s">
        <v>89</v>
      </c>
      <c r="K15" s="312" t="s">
        <v>90</v>
      </c>
      <c r="L15" s="313" t="s">
        <v>98</v>
      </c>
      <c r="M15" s="313" t="s">
        <v>97</v>
      </c>
      <c r="N15" s="314" t="s">
        <v>73</v>
      </c>
      <c r="O15" s="457"/>
      <c r="P15" s="385" t="s">
        <v>110</v>
      </c>
      <c r="Q15" s="386" t="s">
        <v>111</v>
      </c>
      <c r="R15" s="387" t="s">
        <v>115</v>
      </c>
      <c r="S15" s="315" t="s">
        <v>91</v>
      </c>
      <c r="T15" s="313" t="s">
        <v>94</v>
      </c>
      <c r="U15" s="313" t="s">
        <v>92</v>
      </c>
      <c r="V15" s="48"/>
      <c r="W15" s="464"/>
      <c r="X15" s="283" t="s">
        <v>96</v>
      </c>
      <c r="Y15" s="257" t="s">
        <v>68</v>
      </c>
      <c r="Z15" s="258" t="s">
        <v>69</v>
      </c>
      <c r="AA15" s="259" t="s">
        <v>70</v>
      </c>
      <c r="AB15" s="260" t="s">
        <v>43</v>
      </c>
      <c r="AC15" s="261">
        <f>SUBTOTAL(9,AC18:AC567)</f>
        <v>0</v>
      </c>
      <c r="AD15" s="261">
        <f t="shared" ref="AD15:AF15" si="0">SUBTOTAL(9,AD18:AD567)</f>
        <v>0</v>
      </c>
      <c r="AE15" s="261">
        <f t="shared" si="0"/>
        <v>0</v>
      </c>
      <c r="AF15" s="261">
        <f t="shared" si="0"/>
        <v>0</v>
      </c>
      <c r="AG15" s="256"/>
    </row>
    <row r="16" spans="1:33" s="19" customFormat="1" ht="24" customHeight="1" x14ac:dyDescent="0.2">
      <c r="A16" s="431" t="s">
        <v>64</v>
      </c>
      <c r="B16" s="433" t="s">
        <v>66</v>
      </c>
      <c r="C16" s="434"/>
      <c r="D16" s="434"/>
      <c r="E16" s="318" t="s">
        <v>29</v>
      </c>
      <c r="F16" s="211" t="s">
        <v>6</v>
      </c>
      <c r="G16" s="354" t="s">
        <v>3</v>
      </c>
      <c r="H16" s="355" t="s">
        <v>4</v>
      </c>
      <c r="I16" s="210" t="s">
        <v>30</v>
      </c>
      <c r="J16" s="212" t="s">
        <v>30</v>
      </c>
      <c r="K16" s="213" t="s">
        <v>6</v>
      </c>
      <c r="L16" s="324">
        <f>SUBTOTAL(9,L18:L567)</f>
        <v>0</v>
      </c>
      <c r="M16" s="324">
        <f>SUBTOTAL(9,M18:M567)</f>
        <v>0</v>
      </c>
      <c r="N16" s="214" t="s">
        <v>65</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51</v>
      </c>
      <c r="AD16" s="262" t="s">
        <v>52</v>
      </c>
      <c r="AE16" s="262" t="s">
        <v>81</v>
      </c>
      <c r="AF16" s="262" t="s">
        <v>82</v>
      </c>
      <c r="AG16" s="256"/>
    </row>
    <row r="17" spans="1:33" s="20" customFormat="1" ht="20.100000000000001" customHeight="1" thickBot="1" x14ac:dyDescent="0.25">
      <c r="A17" s="432"/>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83</v>
      </c>
      <c r="AD17" s="264" t="s">
        <v>84</v>
      </c>
      <c r="AE17" s="264" t="s">
        <v>85</v>
      </c>
      <c r="AF17" s="264" t="s">
        <v>86</v>
      </c>
      <c r="AG17" s="263"/>
    </row>
    <row r="18" spans="1:33" s="353" customFormat="1" ht="16.5" customHeight="1" thickTop="1" x14ac:dyDescent="0.2">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 t="shared" ref="AC18:AC81" si="1">IF(AND($M18&lt;&gt;"",IFERROR(ABS($M18)&gt;ABS($L18),0)),1,0)</f>
        <v>0</v>
      </c>
      <c r="AD18" s="255">
        <f t="shared" ref="AD18:AD81" si="2">IF($L18&lt;&gt;"",IF(AND($U18&lt;&gt;"",OR(AND(IFERROR(ABS($U18)&lt;&gt;ABS($L18),0),$N18=""),AND(ISNONTEXT($N18),IFERROR(ABS($U18)&gt;ABS($L18),0)),ISTEXT(U18))),1,0),0)</f>
        <v>0</v>
      </c>
      <c r="AE18" s="255">
        <f t="shared" ref="AE18:AE81" si="3">IF(AND($X18&lt;&gt;0,$U18&lt;&gt;"",IFERROR(ABS($X18)&gt;ABS($U18),0)),1,0)</f>
        <v>0</v>
      </c>
      <c r="AF18" s="255">
        <f t="shared" ref="AF18:AF81" si="4">IF(AND($X18&lt;&gt;0,$U18&lt;&gt;"",$M18&lt;&gt;"",OR(ISNUMBER($N18),$N18=""),ABS($X18)&gt;IFERROR(ABS($M18),0)),1,0)</f>
        <v>0</v>
      </c>
      <c r="AG18" s="352"/>
    </row>
    <row r="19" spans="1:33" s="21" customFormat="1" ht="16.5" customHeight="1" x14ac:dyDescent="0.2">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v>0</v>
      </c>
      <c r="AD19" s="255">
        <f t="shared" si="2"/>
        <v>0</v>
      </c>
      <c r="AE19" s="255">
        <f t="shared" si="3"/>
        <v>0</v>
      </c>
      <c r="AF19" s="255">
        <f t="shared" si="4"/>
        <v>0</v>
      </c>
      <c r="AG19" s="271"/>
    </row>
    <row r="20" spans="1:33" s="21" customFormat="1" ht="16.5" customHeight="1" x14ac:dyDescent="0.2">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ref="AA20:AA83" si="5">IFERROR(X20+Y20,0)</f>
        <v>0</v>
      </c>
      <c r="AB20" s="270"/>
      <c r="AC20" s="255">
        <f t="shared" si="1"/>
        <v>0</v>
      </c>
      <c r="AD20" s="255">
        <f t="shared" si="2"/>
        <v>0</v>
      </c>
      <c r="AE20" s="255">
        <f t="shared" si="3"/>
        <v>0</v>
      </c>
      <c r="AF20" s="255">
        <f t="shared" si="4"/>
        <v>0</v>
      </c>
      <c r="AG20" s="271"/>
    </row>
    <row r="21" spans="1:33" s="21" customFormat="1" ht="16.5" customHeight="1" x14ac:dyDescent="0.2">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271"/>
    </row>
    <row r="22" spans="1:33" s="21" customFormat="1" ht="16.5" customHeight="1" x14ac:dyDescent="0.2">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271"/>
    </row>
    <row r="23" spans="1:33" s="21" customFormat="1" ht="16.5" customHeight="1" x14ac:dyDescent="0.2">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271"/>
    </row>
    <row r="24" spans="1:33" s="21" customFormat="1" ht="16.5" customHeight="1" x14ac:dyDescent="0.2">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271"/>
    </row>
    <row r="25" spans="1:33" s="21" customFormat="1" ht="16.5" customHeight="1" x14ac:dyDescent="0.2">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271"/>
    </row>
    <row r="26" spans="1:33" s="21" customFormat="1" ht="16.5" customHeight="1" x14ac:dyDescent="0.2">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271"/>
    </row>
    <row r="27" spans="1:33" s="21" customFormat="1" ht="16.5" customHeight="1" x14ac:dyDescent="0.2">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x14ac:dyDescent="0.2">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x14ac:dyDescent="0.2">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x14ac:dyDescent="0.2">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x14ac:dyDescent="0.2">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x14ac:dyDescent="0.2">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x14ac:dyDescent="0.2">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x14ac:dyDescent="0.2">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x14ac:dyDescent="0.2">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x14ac:dyDescent="0.2">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x14ac:dyDescent="0.2">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x14ac:dyDescent="0.2">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x14ac:dyDescent="0.2">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x14ac:dyDescent="0.2">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x14ac:dyDescent="0.2">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x14ac:dyDescent="0.2">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x14ac:dyDescent="0.2">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x14ac:dyDescent="0.2">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x14ac:dyDescent="0.2">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x14ac:dyDescent="0.2">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x14ac:dyDescent="0.2">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x14ac:dyDescent="0.2">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x14ac:dyDescent="0.2">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x14ac:dyDescent="0.2">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x14ac:dyDescent="0.2">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x14ac:dyDescent="0.2">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x14ac:dyDescent="0.2">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x14ac:dyDescent="0.2">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x14ac:dyDescent="0.2">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x14ac:dyDescent="0.2">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x14ac:dyDescent="0.2">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x14ac:dyDescent="0.2">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x14ac:dyDescent="0.2">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x14ac:dyDescent="0.2">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x14ac:dyDescent="0.2">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x14ac:dyDescent="0.2">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x14ac:dyDescent="0.2">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x14ac:dyDescent="0.2">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x14ac:dyDescent="0.2">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x14ac:dyDescent="0.2">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x14ac:dyDescent="0.2">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x14ac:dyDescent="0.2">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x14ac:dyDescent="0.2">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x14ac:dyDescent="0.2">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x14ac:dyDescent="0.2">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x14ac:dyDescent="0.2">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x14ac:dyDescent="0.2">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x14ac:dyDescent="0.2">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x14ac:dyDescent="0.2">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x14ac:dyDescent="0.2">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x14ac:dyDescent="0.2">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x14ac:dyDescent="0.2">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x14ac:dyDescent="0.2">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x14ac:dyDescent="0.2">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x14ac:dyDescent="0.2">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x14ac:dyDescent="0.2">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ref="AC82:AC145" si="6">IF(AND($M82&lt;&gt;"",IFERROR(ABS($M82)&gt;ABS($L82),0)),1,0)</f>
        <v>0</v>
      </c>
      <c r="AD82" s="255">
        <f t="shared" ref="AD82:AD145" si="7">IF($L82&lt;&gt;"",IF(AND($U82&lt;&gt;"",OR(AND(IFERROR(ABS($U82)&lt;&gt;ABS($L82),0),$N82=""),AND(ISNONTEXT($N82),IFERROR(ABS($U82)&gt;ABS($L82),0)),ISTEXT(U82))),1,0),0)</f>
        <v>0</v>
      </c>
      <c r="AE82" s="255">
        <f t="shared" ref="AE82:AE145" si="8">IF(AND($X82&lt;&gt;0,$U82&lt;&gt;"",IFERROR(ABS($X82)&gt;ABS($U82),0)),1,0)</f>
        <v>0</v>
      </c>
      <c r="AF82" s="255">
        <f t="shared" ref="AF82:AF145" si="9">IF(AND($X82&lt;&gt;0,$U82&lt;&gt;"",$M82&lt;&gt;"",OR(ISNUMBER($N82),$N82=""),ABS($X82)&gt;IFERROR(ABS($M82),0)),1,0)</f>
        <v>0</v>
      </c>
      <c r="AG82" s="271"/>
    </row>
    <row r="83" spans="1:33" s="21" customFormat="1" ht="16.5" customHeight="1" x14ac:dyDescent="0.2">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v>0</v>
      </c>
      <c r="AD83" s="255">
        <f t="shared" si="7"/>
        <v>0</v>
      </c>
      <c r="AE83" s="255">
        <f t="shared" si="8"/>
        <v>0</v>
      </c>
      <c r="AF83" s="255">
        <f t="shared" si="9"/>
        <v>0</v>
      </c>
      <c r="AG83" s="271"/>
    </row>
    <row r="84" spans="1:33" s="21" customFormat="1" ht="16.5" customHeight="1" x14ac:dyDescent="0.2">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ref="AA84:AA147" si="10">IFERROR(X84+Y84,0)</f>
        <v>0</v>
      </c>
      <c r="AB84" s="270"/>
      <c r="AC84" s="255">
        <f t="shared" si="6"/>
        <v>0</v>
      </c>
      <c r="AD84" s="255">
        <f t="shared" si="7"/>
        <v>0</v>
      </c>
      <c r="AE84" s="255">
        <f t="shared" si="8"/>
        <v>0</v>
      </c>
      <c r="AF84" s="255">
        <f t="shared" si="9"/>
        <v>0</v>
      </c>
      <c r="AG84" s="271"/>
    </row>
    <row r="85" spans="1:33" s="21" customFormat="1" ht="16.5" customHeight="1" x14ac:dyDescent="0.2">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x14ac:dyDescent="0.2">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x14ac:dyDescent="0.2">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x14ac:dyDescent="0.2">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x14ac:dyDescent="0.2">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x14ac:dyDescent="0.2">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x14ac:dyDescent="0.2">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x14ac:dyDescent="0.2">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x14ac:dyDescent="0.2">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x14ac:dyDescent="0.2">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x14ac:dyDescent="0.2">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x14ac:dyDescent="0.2">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x14ac:dyDescent="0.2">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x14ac:dyDescent="0.2">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x14ac:dyDescent="0.2">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x14ac:dyDescent="0.2">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x14ac:dyDescent="0.2">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x14ac:dyDescent="0.2">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x14ac:dyDescent="0.2">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x14ac:dyDescent="0.2">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x14ac:dyDescent="0.2">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x14ac:dyDescent="0.2">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x14ac:dyDescent="0.2">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x14ac:dyDescent="0.2">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x14ac:dyDescent="0.2">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x14ac:dyDescent="0.2">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x14ac:dyDescent="0.2">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x14ac:dyDescent="0.2">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x14ac:dyDescent="0.2">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x14ac:dyDescent="0.2">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x14ac:dyDescent="0.2">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x14ac:dyDescent="0.2">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x14ac:dyDescent="0.2">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x14ac:dyDescent="0.2">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x14ac:dyDescent="0.2">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x14ac:dyDescent="0.2">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x14ac:dyDescent="0.2">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x14ac:dyDescent="0.2">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x14ac:dyDescent="0.2">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x14ac:dyDescent="0.2">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x14ac:dyDescent="0.2">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x14ac:dyDescent="0.2">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x14ac:dyDescent="0.2">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x14ac:dyDescent="0.2">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x14ac:dyDescent="0.2">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x14ac:dyDescent="0.2">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x14ac:dyDescent="0.2">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x14ac:dyDescent="0.2">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x14ac:dyDescent="0.2">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x14ac:dyDescent="0.2">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x14ac:dyDescent="0.2">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x14ac:dyDescent="0.2">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x14ac:dyDescent="0.2">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x14ac:dyDescent="0.2">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x14ac:dyDescent="0.2">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x14ac:dyDescent="0.2">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x14ac:dyDescent="0.2">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x14ac:dyDescent="0.2">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x14ac:dyDescent="0.2">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x14ac:dyDescent="0.2">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x14ac:dyDescent="0.2">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x14ac:dyDescent="0.2">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ref="AC146:AC209" si="11">IF(AND($M146&lt;&gt;"",IFERROR(ABS($M146)&gt;ABS($L146),0)),1,0)</f>
        <v>0</v>
      </c>
      <c r="AD146" s="255">
        <f t="shared" ref="AD146:AD209" si="12">IF($L146&lt;&gt;"",IF(AND($U146&lt;&gt;"",OR(AND(IFERROR(ABS($U146)&lt;&gt;ABS($L146),0),$N146=""),AND(ISNONTEXT($N146),IFERROR(ABS($U146)&gt;ABS($L146),0)),ISTEXT(U146))),1,0),0)</f>
        <v>0</v>
      </c>
      <c r="AE146" s="255">
        <f t="shared" ref="AE146:AE209" si="13">IF(AND($X146&lt;&gt;0,$U146&lt;&gt;"",IFERROR(ABS($X146)&gt;ABS($U146),0)),1,0)</f>
        <v>0</v>
      </c>
      <c r="AF146" s="255">
        <f t="shared" ref="AF146:AF209" si="14">IF(AND($X146&lt;&gt;0,$U146&lt;&gt;"",$M146&lt;&gt;"",OR(ISNUMBER($N146),$N146=""),ABS($X146)&gt;IFERROR(ABS($M146),0)),1,0)</f>
        <v>0</v>
      </c>
      <c r="AG146" s="271"/>
    </row>
    <row r="147" spans="1:33" s="21" customFormat="1" ht="16.5" customHeight="1" x14ac:dyDescent="0.2">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v>0</v>
      </c>
      <c r="AD147" s="255">
        <f t="shared" si="12"/>
        <v>0</v>
      </c>
      <c r="AE147" s="255">
        <f t="shared" si="13"/>
        <v>0</v>
      </c>
      <c r="AF147" s="255">
        <f t="shared" si="14"/>
        <v>0</v>
      </c>
      <c r="AG147" s="271"/>
    </row>
    <row r="148" spans="1:33" s="21" customFormat="1" ht="16.5" customHeight="1" x14ac:dyDescent="0.2">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ref="AA148:AA211" si="15">IFERROR(X148+Y148,0)</f>
        <v>0</v>
      </c>
      <c r="AB148" s="270"/>
      <c r="AC148" s="255">
        <f t="shared" si="11"/>
        <v>0</v>
      </c>
      <c r="AD148" s="255">
        <f t="shared" si="12"/>
        <v>0</v>
      </c>
      <c r="AE148" s="255">
        <f t="shared" si="13"/>
        <v>0</v>
      </c>
      <c r="AF148" s="255">
        <f t="shared" si="14"/>
        <v>0</v>
      </c>
      <c r="AG148" s="271"/>
    </row>
    <row r="149" spans="1:33" s="21" customFormat="1" ht="16.5" customHeight="1" x14ac:dyDescent="0.2">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x14ac:dyDescent="0.2">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x14ac:dyDescent="0.2">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x14ac:dyDescent="0.2">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x14ac:dyDescent="0.2">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x14ac:dyDescent="0.2">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x14ac:dyDescent="0.2">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x14ac:dyDescent="0.2">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x14ac:dyDescent="0.2">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x14ac:dyDescent="0.2">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x14ac:dyDescent="0.2">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x14ac:dyDescent="0.2">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x14ac:dyDescent="0.2">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x14ac:dyDescent="0.2">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x14ac:dyDescent="0.2">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x14ac:dyDescent="0.2">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x14ac:dyDescent="0.2">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x14ac:dyDescent="0.2">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x14ac:dyDescent="0.2">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x14ac:dyDescent="0.2">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x14ac:dyDescent="0.2">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x14ac:dyDescent="0.2">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x14ac:dyDescent="0.2">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x14ac:dyDescent="0.2">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x14ac:dyDescent="0.2">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x14ac:dyDescent="0.2">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x14ac:dyDescent="0.2">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x14ac:dyDescent="0.2">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x14ac:dyDescent="0.2">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x14ac:dyDescent="0.2">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x14ac:dyDescent="0.2">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x14ac:dyDescent="0.2">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x14ac:dyDescent="0.2">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x14ac:dyDescent="0.2">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x14ac:dyDescent="0.2">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x14ac:dyDescent="0.2">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x14ac:dyDescent="0.2">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x14ac:dyDescent="0.2">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x14ac:dyDescent="0.2">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x14ac:dyDescent="0.2">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x14ac:dyDescent="0.2">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x14ac:dyDescent="0.2">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x14ac:dyDescent="0.2">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x14ac:dyDescent="0.2">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x14ac:dyDescent="0.2">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x14ac:dyDescent="0.2">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x14ac:dyDescent="0.2">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x14ac:dyDescent="0.2">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x14ac:dyDescent="0.2">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x14ac:dyDescent="0.2">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x14ac:dyDescent="0.2">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x14ac:dyDescent="0.2">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x14ac:dyDescent="0.2">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x14ac:dyDescent="0.2">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x14ac:dyDescent="0.2">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x14ac:dyDescent="0.2">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x14ac:dyDescent="0.2">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x14ac:dyDescent="0.2">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x14ac:dyDescent="0.2">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x14ac:dyDescent="0.2">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x14ac:dyDescent="0.2">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x14ac:dyDescent="0.2">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ref="AC210:AC273" si="16">IF(AND($M210&lt;&gt;"",IFERROR(ABS($M210)&gt;ABS($L210),0)),1,0)</f>
        <v>0</v>
      </c>
      <c r="AD210" s="255">
        <f t="shared" ref="AD210:AD273" si="17">IF($L210&lt;&gt;"",IF(AND($U210&lt;&gt;"",OR(AND(IFERROR(ABS($U210)&lt;&gt;ABS($L210),0),$N210=""),AND(ISNONTEXT($N210),IFERROR(ABS($U210)&gt;ABS($L210),0)),ISTEXT(U210))),1,0),0)</f>
        <v>0</v>
      </c>
      <c r="AE210" s="255">
        <f t="shared" ref="AE210:AE273" si="18">IF(AND($X210&lt;&gt;0,$U210&lt;&gt;"",IFERROR(ABS($X210)&gt;ABS($U210),0)),1,0)</f>
        <v>0</v>
      </c>
      <c r="AF210" s="255">
        <f t="shared" ref="AF210:AF273" si="19">IF(AND($X210&lt;&gt;0,$U210&lt;&gt;"",$M210&lt;&gt;"",OR(ISNUMBER($N210),$N210=""),ABS($X210)&gt;IFERROR(ABS($M210),0)),1,0)</f>
        <v>0</v>
      </c>
      <c r="AG210" s="271"/>
    </row>
    <row r="211" spans="1:33" s="21" customFormat="1" ht="16.5" customHeight="1" x14ac:dyDescent="0.2">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v>0</v>
      </c>
      <c r="AD211" s="255">
        <f t="shared" si="17"/>
        <v>0</v>
      </c>
      <c r="AE211" s="255">
        <f t="shared" si="18"/>
        <v>0</v>
      </c>
      <c r="AF211" s="255">
        <f t="shared" si="19"/>
        <v>0</v>
      </c>
      <c r="AG211" s="271"/>
    </row>
    <row r="212" spans="1:33" s="21" customFormat="1" ht="16.5" customHeight="1" x14ac:dyDescent="0.2">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ref="AA212:AA275" si="20">IFERROR(X212+Y212,0)</f>
        <v>0</v>
      </c>
      <c r="AB212" s="270"/>
      <c r="AC212" s="255">
        <f t="shared" si="16"/>
        <v>0</v>
      </c>
      <c r="AD212" s="255">
        <f t="shared" si="17"/>
        <v>0</v>
      </c>
      <c r="AE212" s="255">
        <f t="shared" si="18"/>
        <v>0</v>
      </c>
      <c r="AF212" s="255">
        <f t="shared" si="19"/>
        <v>0</v>
      </c>
      <c r="AG212" s="271"/>
    </row>
    <row r="213" spans="1:33" s="21" customFormat="1" ht="16.5" customHeight="1" x14ac:dyDescent="0.2">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x14ac:dyDescent="0.2">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x14ac:dyDescent="0.2">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x14ac:dyDescent="0.2">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x14ac:dyDescent="0.2">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x14ac:dyDescent="0.2">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x14ac:dyDescent="0.2">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x14ac:dyDescent="0.2">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x14ac:dyDescent="0.2">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x14ac:dyDescent="0.2">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x14ac:dyDescent="0.2">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x14ac:dyDescent="0.2">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x14ac:dyDescent="0.2">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x14ac:dyDescent="0.2">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x14ac:dyDescent="0.2">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x14ac:dyDescent="0.2">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x14ac:dyDescent="0.2">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x14ac:dyDescent="0.2">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x14ac:dyDescent="0.2">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x14ac:dyDescent="0.2">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x14ac:dyDescent="0.2">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x14ac:dyDescent="0.2">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x14ac:dyDescent="0.2">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x14ac:dyDescent="0.2">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x14ac:dyDescent="0.2">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x14ac:dyDescent="0.2">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x14ac:dyDescent="0.2">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x14ac:dyDescent="0.2">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x14ac:dyDescent="0.2">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x14ac:dyDescent="0.2">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x14ac:dyDescent="0.2">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x14ac:dyDescent="0.2">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x14ac:dyDescent="0.2">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x14ac:dyDescent="0.2">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x14ac:dyDescent="0.2">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x14ac:dyDescent="0.2">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x14ac:dyDescent="0.2">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x14ac:dyDescent="0.2">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x14ac:dyDescent="0.2">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x14ac:dyDescent="0.2">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x14ac:dyDescent="0.2">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x14ac:dyDescent="0.2">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x14ac:dyDescent="0.2">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x14ac:dyDescent="0.2">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x14ac:dyDescent="0.2">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x14ac:dyDescent="0.2">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x14ac:dyDescent="0.2">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x14ac:dyDescent="0.2">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x14ac:dyDescent="0.2">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x14ac:dyDescent="0.2">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x14ac:dyDescent="0.2">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x14ac:dyDescent="0.2">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x14ac:dyDescent="0.2">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x14ac:dyDescent="0.2">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x14ac:dyDescent="0.2">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x14ac:dyDescent="0.2">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x14ac:dyDescent="0.2">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x14ac:dyDescent="0.2">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x14ac:dyDescent="0.2">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x14ac:dyDescent="0.2">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x14ac:dyDescent="0.2">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x14ac:dyDescent="0.2">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ref="AC274:AC337" si="21">IF(AND($M274&lt;&gt;"",IFERROR(ABS($M274)&gt;ABS($L274),0)),1,0)</f>
        <v>0</v>
      </c>
      <c r="AD274" s="255">
        <f t="shared" ref="AD274:AD337" si="22">IF($L274&lt;&gt;"",IF(AND($U274&lt;&gt;"",OR(AND(IFERROR(ABS($U274)&lt;&gt;ABS($L274),0),$N274=""),AND(ISNONTEXT($N274),IFERROR(ABS($U274)&gt;ABS($L274),0)),ISTEXT(U274))),1,0),0)</f>
        <v>0</v>
      </c>
      <c r="AE274" s="255">
        <f t="shared" ref="AE274:AE337" si="23">IF(AND($X274&lt;&gt;0,$U274&lt;&gt;"",IFERROR(ABS($X274)&gt;ABS($U274),0)),1,0)</f>
        <v>0</v>
      </c>
      <c r="AF274" s="255">
        <f t="shared" ref="AF274:AF337" si="24">IF(AND($X274&lt;&gt;0,$U274&lt;&gt;"",$M274&lt;&gt;"",OR(ISNUMBER($N274),$N274=""),ABS($X274)&gt;IFERROR(ABS($M274),0)),1,0)</f>
        <v>0</v>
      </c>
      <c r="AG274" s="271"/>
    </row>
    <row r="275" spans="1:33" s="21" customFormat="1" ht="16.5" customHeight="1" x14ac:dyDescent="0.2">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v>0</v>
      </c>
      <c r="AD275" s="255">
        <f t="shared" si="22"/>
        <v>0</v>
      </c>
      <c r="AE275" s="255">
        <f t="shared" si="23"/>
        <v>0</v>
      </c>
      <c r="AF275" s="255">
        <f t="shared" si="24"/>
        <v>0</v>
      </c>
      <c r="AG275" s="271"/>
    </row>
    <row r="276" spans="1:33" s="21" customFormat="1" ht="16.5" customHeight="1" x14ac:dyDescent="0.2">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ref="AA276:AA339" si="25">IFERROR(X276+Y276,0)</f>
        <v>0</v>
      </c>
      <c r="AB276" s="270"/>
      <c r="AC276" s="255">
        <f t="shared" si="21"/>
        <v>0</v>
      </c>
      <c r="AD276" s="255">
        <f t="shared" si="22"/>
        <v>0</v>
      </c>
      <c r="AE276" s="255">
        <f t="shared" si="23"/>
        <v>0</v>
      </c>
      <c r="AF276" s="255">
        <f t="shared" si="24"/>
        <v>0</v>
      </c>
      <c r="AG276" s="271"/>
    </row>
    <row r="277" spans="1:33" s="21" customFormat="1" ht="16.5" customHeight="1" x14ac:dyDescent="0.2">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x14ac:dyDescent="0.2">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x14ac:dyDescent="0.2">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x14ac:dyDescent="0.2">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x14ac:dyDescent="0.2">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x14ac:dyDescent="0.2">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x14ac:dyDescent="0.2">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x14ac:dyDescent="0.2">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x14ac:dyDescent="0.2">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x14ac:dyDescent="0.2">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x14ac:dyDescent="0.2">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x14ac:dyDescent="0.2">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x14ac:dyDescent="0.2">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x14ac:dyDescent="0.2">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x14ac:dyDescent="0.2">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x14ac:dyDescent="0.2">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x14ac:dyDescent="0.2">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x14ac:dyDescent="0.2">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x14ac:dyDescent="0.2">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x14ac:dyDescent="0.2">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x14ac:dyDescent="0.2">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x14ac:dyDescent="0.2">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x14ac:dyDescent="0.2">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x14ac:dyDescent="0.2">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x14ac:dyDescent="0.2">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x14ac:dyDescent="0.2">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x14ac:dyDescent="0.2">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x14ac:dyDescent="0.2">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x14ac:dyDescent="0.2">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x14ac:dyDescent="0.2">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x14ac:dyDescent="0.2">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x14ac:dyDescent="0.2">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x14ac:dyDescent="0.2">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x14ac:dyDescent="0.2">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x14ac:dyDescent="0.2">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x14ac:dyDescent="0.2">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x14ac:dyDescent="0.2">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x14ac:dyDescent="0.2">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x14ac:dyDescent="0.2">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x14ac:dyDescent="0.2">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x14ac:dyDescent="0.2">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x14ac:dyDescent="0.2">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x14ac:dyDescent="0.2">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x14ac:dyDescent="0.2">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x14ac:dyDescent="0.2">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x14ac:dyDescent="0.2">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x14ac:dyDescent="0.2">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x14ac:dyDescent="0.2">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x14ac:dyDescent="0.2">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x14ac:dyDescent="0.2">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x14ac:dyDescent="0.2">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x14ac:dyDescent="0.2">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x14ac:dyDescent="0.2">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x14ac:dyDescent="0.2">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x14ac:dyDescent="0.2">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x14ac:dyDescent="0.2">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x14ac:dyDescent="0.2">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x14ac:dyDescent="0.2">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x14ac:dyDescent="0.2">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x14ac:dyDescent="0.2">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x14ac:dyDescent="0.2">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x14ac:dyDescent="0.2">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ref="AC338:AC401" si="26">IF(AND($M338&lt;&gt;"",IFERROR(ABS($M338)&gt;ABS($L338),0)),1,0)</f>
        <v>0</v>
      </c>
      <c r="AD338" s="255">
        <f t="shared" ref="AD338:AD401" si="27">IF($L338&lt;&gt;"",IF(AND($U338&lt;&gt;"",OR(AND(IFERROR(ABS($U338)&lt;&gt;ABS($L338),0),$N338=""),AND(ISNONTEXT($N338),IFERROR(ABS($U338)&gt;ABS($L338),0)),ISTEXT(U338))),1,0),0)</f>
        <v>0</v>
      </c>
      <c r="AE338" s="255">
        <f t="shared" ref="AE338:AE401" si="28">IF(AND($X338&lt;&gt;0,$U338&lt;&gt;"",IFERROR(ABS($X338)&gt;ABS($U338),0)),1,0)</f>
        <v>0</v>
      </c>
      <c r="AF338" s="255">
        <f t="shared" ref="AF338:AF401" si="29">IF(AND($X338&lt;&gt;0,$U338&lt;&gt;"",$M338&lt;&gt;"",OR(ISNUMBER($N338),$N338=""),ABS($X338)&gt;IFERROR(ABS($M338),0)),1,0)</f>
        <v>0</v>
      </c>
      <c r="AG338" s="271"/>
    </row>
    <row r="339" spans="1:33" s="21" customFormat="1" ht="16.5" customHeight="1" x14ac:dyDescent="0.2">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v>0</v>
      </c>
      <c r="AD339" s="255">
        <f t="shared" si="27"/>
        <v>0</v>
      </c>
      <c r="AE339" s="255">
        <f t="shared" si="28"/>
        <v>0</v>
      </c>
      <c r="AF339" s="255">
        <f t="shared" si="29"/>
        <v>0</v>
      </c>
      <c r="AG339" s="271"/>
    </row>
    <row r="340" spans="1:33" s="21" customFormat="1" ht="16.5" customHeight="1" x14ac:dyDescent="0.2">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ref="AA340:AA403" si="30">IFERROR(X340+Y340,0)</f>
        <v>0</v>
      </c>
      <c r="AB340" s="270"/>
      <c r="AC340" s="255">
        <f t="shared" si="26"/>
        <v>0</v>
      </c>
      <c r="AD340" s="255">
        <f t="shared" si="27"/>
        <v>0</v>
      </c>
      <c r="AE340" s="255">
        <f t="shared" si="28"/>
        <v>0</v>
      </c>
      <c r="AF340" s="255">
        <f t="shared" si="29"/>
        <v>0</v>
      </c>
      <c r="AG340" s="271"/>
    </row>
    <row r="341" spans="1:33" s="21" customFormat="1" ht="16.5" customHeight="1" x14ac:dyDescent="0.2">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x14ac:dyDescent="0.2">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x14ac:dyDescent="0.2">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x14ac:dyDescent="0.2">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x14ac:dyDescent="0.2">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x14ac:dyDescent="0.2">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x14ac:dyDescent="0.2">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x14ac:dyDescent="0.2">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x14ac:dyDescent="0.2">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x14ac:dyDescent="0.2">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x14ac:dyDescent="0.2">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x14ac:dyDescent="0.2">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x14ac:dyDescent="0.2">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x14ac:dyDescent="0.2">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x14ac:dyDescent="0.2">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x14ac:dyDescent="0.2">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x14ac:dyDescent="0.2">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x14ac:dyDescent="0.2">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x14ac:dyDescent="0.2">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x14ac:dyDescent="0.2">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x14ac:dyDescent="0.2">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x14ac:dyDescent="0.2">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x14ac:dyDescent="0.2">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x14ac:dyDescent="0.2">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x14ac:dyDescent="0.2">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x14ac:dyDescent="0.2">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x14ac:dyDescent="0.2">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x14ac:dyDescent="0.2">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x14ac:dyDescent="0.2">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x14ac:dyDescent="0.2">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x14ac:dyDescent="0.2">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x14ac:dyDescent="0.2">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x14ac:dyDescent="0.2">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x14ac:dyDescent="0.2">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x14ac:dyDescent="0.2">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x14ac:dyDescent="0.2">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x14ac:dyDescent="0.2">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x14ac:dyDescent="0.2">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x14ac:dyDescent="0.2">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x14ac:dyDescent="0.2">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x14ac:dyDescent="0.2">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x14ac:dyDescent="0.2">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x14ac:dyDescent="0.2">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x14ac:dyDescent="0.2">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x14ac:dyDescent="0.2">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x14ac:dyDescent="0.2">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x14ac:dyDescent="0.2">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x14ac:dyDescent="0.2">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x14ac:dyDescent="0.2">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x14ac:dyDescent="0.2">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x14ac:dyDescent="0.2">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x14ac:dyDescent="0.2">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x14ac:dyDescent="0.2">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x14ac:dyDescent="0.2">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x14ac:dyDescent="0.2">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x14ac:dyDescent="0.2">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x14ac:dyDescent="0.2">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x14ac:dyDescent="0.2">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x14ac:dyDescent="0.2">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x14ac:dyDescent="0.2">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x14ac:dyDescent="0.2">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x14ac:dyDescent="0.2">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ref="AC402:AC465" si="31">IF(AND($M402&lt;&gt;"",IFERROR(ABS($M402)&gt;ABS($L402),0)),1,0)</f>
        <v>0</v>
      </c>
      <c r="AD402" s="255">
        <f t="shared" ref="AD402:AD465" si="32">IF($L402&lt;&gt;"",IF(AND($U402&lt;&gt;"",OR(AND(IFERROR(ABS($U402)&lt;&gt;ABS($L402),0),$N402=""),AND(ISNONTEXT($N402),IFERROR(ABS($U402)&gt;ABS($L402),0)),ISTEXT(U402))),1,0),0)</f>
        <v>0</v>
      </c>
      <c r="AE402" s="255">
        <f t="shared" ref="AE402:AE465" si="33">IF(AND($X402&lt;&gt;0,$U402&lt;&gt;"",IFERROR(ABS($X402)&gt;ABS($U402),0)),1,0)</f>
        <v>0</v>
      </c>
      <c r="AF402" s="255">
        <f t="shared" ref="AF402:AF465" si="34">IF(AND($X402&lt;&gt;0,$U402&lt;&gt;"",$M402&lt;&gt;"",OR(ISNUMBER($N402),$N402=""),ABS($X402)&gt;IFERROR(ABS($M402),0)),1,0)</f>
        <v>0</v>
      </c>
      <c r="AG402" s="271"/>
    </row>
    <row r="403" spans="1:33" s="21" customFormat="1" ht="16.5" customHeight="1" x14ac:dyDescent="0.2">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v>0</v>
      </c>
      <c r="AD403" s="255">
        <f t="shared" si="32"/>
        <v>0</v>
      </c>
      <c r="AE403" s="255">
        <f t="shared" si="33"/>
        <v>0</v>
      </c>
      <c r="AF403" s="255">
        <f t="shared" si="34"/>
        <v>0</v>
      </c>
      <c r="AG403" s="271"/>
    </row>
    <row r="404" spans="1:33" s="21" customFormat="1" ht="16.5" customHeight="1" x14ac:dyDescent="0.2">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ref="AA404:AA467" si="35">IFERROR(X404+Y404,0)</f>
        <v>0</v>
      </c>
      <c r="AB404" s="270"/>
      <c r="AC404" s="255">
        <f t="shared" si="31"/>
        <v>0</v>
      </c>
      <c r="AD404" s="255">
        <f t="shared" si="32"/>
        <v>0</v>
      </c>
      <c r="AE404" s="255">
        <f t="shared" si="33"/>
        <v>0</v>
      </c>
      <c r="AF404" s="255">
        <f t="shared" si="34"/>
        <v>0</v>
      </c>
      <c r="AG404" s="271"/>
    </row>
    <row r="405" spans="1:33" s="21" customFormat="1" ht="16.5" customHeight="1" x14ac:dyDescent="0.2">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x14ac:dyDescent="0.2">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x14ac:dyDescent="0.2">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x14ac:dyDescent="0.2">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x14ac:dyDescent="0.2">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x14ac:dyDescent="0.2">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x14ac:dyDescent="0.2">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x14ac:dyDescent="0.2">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x14ac:dyDescent="0.2">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x14ac:dyDescent="0.2">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x14ac:dyDescent="0.2">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x14ac:dyDescent="0.2">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x14ac:dyDescent="0.2">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x14ac:dyDescent="0.2">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x14ac:dyDescent="0.2">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x14ac:dyDescent="0.2">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x14ac:dyDescent="0.2">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x14ac:dyDescent="0.2">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x14ac:dyDescent="0.2">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x14ac:dyDescent="0.2">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x14ac:dyDescent="0.2">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x14ac:dyDescent="0.2">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x14ac:dyDescent="0.2">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x14ac:dyDescent="0.2">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x14ac:dyDescent="0.2">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x14ac:dyDescent="0.2">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x14ac:dyDescent="0.2">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x14ac:dyDescent="0.2">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x14ac:dyDescent="0.2">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x14ac:dyDescent="0.2">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x14ac:dyDescent="0.2">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x14ac:dyDescent="0.2">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x14ac:dyDescent="0.2">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x14ac:dyDescent="0.2">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x14ac:dyDescent="0.2">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x14ac:dyDescent="0.2">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x14ac:dyDescent="0.2">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x14ac:dyDescent="0.2">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x14ac:dyDescent="0.2">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x14ac:dyDescent="0.2">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x14ac:dyDescent="0.2">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x14ac:dyDescent="0.2">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x14ac:dyDescent="0.2">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x14ac:dyDescent="0.2">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x14ac:dyDescent="0.2">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x14ac:dyDescent="0.2">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x14ac:dyDescent="0.2">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x14ac:dyDescent="0.2">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x14ac:dyDescent="0.2">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x14ac:dyDescent="0.2">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x14ac:dyDescent="0.2">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x14ac:dyDescent="0.2">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x14ac:dyDescent="0.2">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x14ac:dyDescent="0.2">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x14ac:dyDescent="0.2">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x14ac:dyDescent="0.2">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x14ac:dyDescent="0.2">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x14ac:dyDescent="0.2">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x14ac:dyDescent="0.2">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x14ac:dyDescent="0.2">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x14ac:dyDescent="0.2">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x14ac:dyDescent="0.2">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ref="AC466:AC529" si="36">IF(AND($M466&lt;&gt;"",IFERROR(ABS($M466)&gt;ABS($L466),0)),1,0)</f>
        <v>0</v>
      </c>
      <c r="AD466" s="255">
        <f t="shared" ref="AD466:AD529" si="37">IF($L466&lt;&gt;"",IF(AND($U466&lt;&gt;"",OR(AND(IFERROR(ABS($U466)&lt;&gt;ABS($L466),0),$N466=""),AND(ISNONTEXT($N466),IFERROR(ABS($U466)&gt;ABS($L466),0)),ISTEXT(U466))),1,0),0)</f>
        <v>0</v>
      </c>
      <c r="AE466" s="255">
        <f t="shared" ref="AE466:AE529" si="38">IF(AND($X466&lt;&gt;0,$U466&lt;&gt;"",IFERROR(ABS($X466)&gt;ABS($U466),0)),1,0)</f>
        <v>0</v>
      </c>
      <c r="AF466" s="255">
        <f t="shared" ref="AF466:AF529" si="39">IF(AND($X466&lt;&gt;0,$U466&lt;&gt;"",$M466&lt;&gt;"",OR(ISNUMBER($N466),$N466=""),ABS($X466)&gt;IFERROR(ABS($M466),0)),1,0)</f>
        <v>0</v>
      </c>
      <c r="AG466" s="271"/>
    </row>
    <row r="467" spans="1:33" s="21" customFormat="1" ht="16.5" customHeight="1" x14ac:dyDescent="0.2">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v>0</v>
      </c>
      <c r="AD467" s="255">
        <f t="shared" si="37"/>
        <v>0</v>
      </c>
      <c r="AE467" s="255">
        <f t="shared" si="38"/>
        <v>0</v>
      </c>
      <c r="AF467" s="255">
        <f t="shared" si="39"/>
        <v>0</v>
      </c>
      <c r="AG467" s="271"/>
    </row>
    <row r="468" spans="1:33" s="21" customFormat="1" ht="16.5" customHeight="1" x14ac:dyDescent="0.2">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ref="AA468:AA531" si="40">IFERROR(X468+Y468,0)</f>
        <v>0</v>
      </c>
      <c r="AB468" s="270"/>
      <c r="AC468" s="255">
        <f t="shared" si="36"/>
        <v>0</v>
      </c>
      <c r="AD468" s="255">
        <f t="shared" si="37"/>
        <v>0</v>
      </c>
      <c r="AE468" s="255">
        <f t="shared" si="38"/>
        <v>0</v>
      </c>
      <c r="AF468" s="255">
        <f t="shared" si="39"/>
        <v>0</v>
      </c>
      <c r="AG468" s="271"/>
    </row>
    <row r="469" spans="1:33" s="21" customFormat="1" ht="16.5" customHeight="1" x14ac:dyDescent="0.2">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x14ac:dyDescent="0.2">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x14ac:dyDescent="0.2">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x14ac:dyDescent="0.2">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x14ac:dyDescent="0.2">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x14ac:dyDescent="0.2">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x14ac:dyDescent="0.2">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x14ac:dyDescent="0.2">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x14ac:dyDescent="0.2">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x14ac:dyDescent="0.2">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x14ac:dyDescent="0.2">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x14ac:dyDescent="0.2">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x14ac:dyDescent="0.2">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x14ac:dyDescent="0.2">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x14ac:dyDescent="0.2">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x14ac:dyDescent="0.2">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x14ac:dyDescent="0.2">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x14ac:dyDescent="0.2">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x14ac:dyDescent="0.2">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x14ac:dyDescent="0.2">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x14ac:dyDescent="0.2">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x14ac:dyDescent="0.2">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x14ac:dyDescent="0.2">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x14ac:dyDescent="0.2">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x14ac:dyDescent="0.2">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x14ac:dyDescent="0.2">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x14ac:dyDescent="0.2">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x14ac:dyDescent="0.2">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x14ac:dyDescent="0.2">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x14ac:dyDescent="0.2">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x14ac:dyDescent="0.2">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x14ac:dyDescent="0.2">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x14ac:dyDescent="0.2">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x14ac:dyDescent="0.2">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x14ac:dyDescent="0.2">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x14ac:dyDescent="0.2">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x14ac:dyDescent="0.2">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x14ac:dyDescent="0.2">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x14ac:dyDescent="0.2">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x14ac:dyDescent="0.2">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x14ac:dyDescent="0.2">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x14ac:dyDescent="0.2">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x14ac:dyDescent="0.2">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x14ac:dyDescent="0.2">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x14ac:dyDescent="0.2">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x14ac:dyDescent="0.2">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x14ac:dyDescent="0.2">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x14ac:dyDescent="0.2">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x14ac:dyDescent="0.2">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x14ac:dyDescent="0.2">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x14ac:dyDescent="0.2">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x14ac:dyDescent="0.2">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x14ac:dyDescent="0.2">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x14ac:dyDescent="0.2">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x14ac:dyDescent="0.2">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x14ac:dyDescent="0.2">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x14ac:dyDescent="0.2">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x14ac:dyDescent="0.2">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x14ac:dyDescent="0.2">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x14ac:dyDescent="0.2">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x14ac:dyDescent="0.2">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x14ac:dyDescent="0.2">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ref="AC530:AC545" si="41">IF(AND($M530&lt;&gt;"",IFERROR(ABS($M530)&gt;ABS($L530),0)),1,0)</f>
        <v>0</v>
      </c>
      <c r="AD530" s="255">
        <f t="shared" ref="AD530:AD545" si="42">IF($L530&lt;&gt;"",IF(AND($U530&lt;&gt;"",OR(AND(IFERROR(ABS($U530)&lt;&gt;ABS($L530),0),$N530=""),AND(ISNONTEXT($N530),IFERROR(ABS($U530)&gt;ABS($L530),0)),ISTEXT(U530))),1,0),0)</f>
        <v>0</v>
      </c>
      <c r="AE530" s="255">
        <f t="shared" ref="AE530:AE545" si="43">IF(AND($X530&lt;&gt;0,$U530&lt;&gt;"",IFERROR(ABS($X530)&gt;ABS($U530),0)),1,0)</f>
        <v>0</v>
      </c>
      <c r="AF530" s="255">
        <f t="shared" ref="AF530:AF545" si="44">IF(AND($X530&lt;&gt;0,$U530&lt;&gt;"",$M530&lt;&gt;"",OR(ISNUMBER($N530),$N530=""),ABS($X530)&gt;IFERROR(ABS($M530),0)),1,0)</f>
        <v>0</v>
      </c>
      <c r="AG530" s="271"/>
    </row>
    <row r="531" spans="1:33" s="21" customFormat="1" ht="16.5" customHeight="1" x14ac:dyDescent="0.2">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v>0</v>
      </c>
      <c r="AD531" s="255">
        <f t="shared" si="42"/>
        <v>0</v>
      </c>
      <c r="AE531" s="255">
        <f t="shared" si="43"/>
        <v>0</v>
      </c>
      <c r="AF531" s="255">
        <f t="shared" si="44"/>
        <v>0</v>
      </c>
      <c r="AG531" s="271"/>
    </row>
    <row r="532" spans="1:33" s="21" customFormat="1" ht="16.5" customHeight="1" x14ac:dyDescent="0.2">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ref="AA532:AA566" si="45">IFERROR(X532+Y532,0)</f>
        <v>0</v>
      </c>
      <c r="AB532" s="270"/>
      <c r="AC532" s="255">
        <f t="shared" si="41"/>
        <v>0</v>
      </c>
      <c r="AD532" s="255">
        <f t="shared" si="42"/>
        <v>0</v>
      </c>
      <c r="AE532" s="255">
        <f t="shared" si="43"/>
        <v>0</v>
      </c>
      <c r="AF532" s="255">
        <f t="shared" si="44"/>
        <v>0</v>
      </c>
      <c r="AG532" s="271"/>
    </row>
    <row r="533" spans="1:33" s="21" customFormat="1" ht="16.5" customHeight="1" x14ac:dyDescent="0.2">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x14ac:dyDescent="0.2">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x14ac:dyDescent="0.2">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x14ac:dyDescent="0.2">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x14ac:dyDescent="0.2">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x14ac:dyDescent="0.2">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x14ac:dyDescent="0.2">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x14ac:dyDescent="0.2">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x14ac:dyDescent="0.2">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x14ac:dyDescent="0.2">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x14ac:dyDescent="0.2">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x14ac:dyDescent="0.2">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x14ac:dyDescent="0.2">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x14ac:dyDescent="0.2">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ref="AC546:AC567" si="46">IF(AND($M546&lt;&gt;"",ABS($M546)&gt;ABS($L546)),1,0)</f>
        <v>0</v>
      </c>
      <c r="AD546" s="255">
        <f t="shared" ref="AD546:AD567" si="47">IF($L546&lt;&gt;"",IF(AND($U546&lt;&gt;"",ABS($U546)&lt;&gt;ABS($L546),OR(AND(ISNONTEXT($N546),ABS($U546)&gt;ABS($L546)),$N546="")),1,0),0)</f>
        <v>0</v>
      </c>
      <c r="AE546" s="255">
        <f t="shared" ref="AE546:AE567" si="48">IF(AND($X546&lt;&gt;0,$U546&lt;&gt;"",ABS($X546)&gt;ABS($U546)),1,0)</f>
        <v>0</v>
      </c>
      <c r="AF546" s="255">
        <f t="shared" ref="AF546:AF567" si="49">IF(AND($X546&lt;&gt;0,$U546&lt;&gt;"",$M546&lt;&gt;"",ABS($X546)&gt;ABS($M546)),1,0)</f>
        <v>0</v>
      </c>
      <c r="AG546" s="271"/>
    </row>
    <row r="547" spans="1:33" s="21" customFormat="1" ht="16.5" customHeight="1" x14ac:dyDescent="0.2">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6"/>
        <v>0</v>
      </c>
      <c r="AD547" s="255">
        <f t="shared" si="47"/>
        <v>0</v>
      </c>
      <c r="AE547" s="255">
        <f t="shared" si="48"/>
        <v>0</v>
      </c>
      <c r="AF547" s="255">
        <f t="shared" si="49"/>
        <v>0</v>
      </c>
      <c r="AG547" s="271"/>
    </row>
    <row r="548" spans="1:33" s="21" customFormat="1" ht="16.5" customHeight="1" x14ac:dyDescent="0.2">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6"/>
        <v>0</v>
      </c>
      <c r="AD548" s="255">
        <f t="shared" si="47"/>
        <v>0</v>
      </c>
      <c r="AE548" s="255">
        <f t="shared" si="48"/>
        <v>0</v>
      </c>
      <c r="AF548" s="255">
        <f t="shared" si="49"/>
        <v>0</v>
      </c>
      <c r="AG548" s="271"/>
    </row>
    <row r="549" spans="1:33" s="21" customFormat="1" ht="16.5" customHeight="1" x14ac:dyDescent="0.2">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6"/>
        <v>0</v>
      </c>
      <c r="AD549" s="255">
        <f t="shared" si="47"/>
        <v>0</v>
      </c>
      <c r="AE549" s="255">
        <f t="shared" si="48"/>
        <v>0</v>
      </c>
      <c r="AF549" s="255">
        <f t="shared" si="49"/>
        <v>0</v>
      </c>
      <c r="AG549" s="271"/>
    </row>
    <row r="550" spans="1:33" s="21" customFormat="1" ht="16.5" customHeight="1" x14ac:dyDescent="0.2">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6"/>
        <v>0</v>
      </c>
      <c r="AD550" s="255">
        <f t="shared" si="47"/>
        <v>0</v>
      </c>
      <c r="AE550" s="255">
        <f t="shared" si="48"/>
        <v>0</v>
      </c>
      <c r="AF550" s="255">
        <f t="shared" si="49"/>
        <v>0</v>
      </c>
      <c r="AG550" s="271"/>
    </row>
    <row r="551" spans="1:33" s="21" customFormat="1" ht="16.5" customHeight="1" x14ac:dyDescent="0.2">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6"/>
        <v>0</v>
      </c>
      <c r="AD551" s="255">
        <f t="shared" si="47"/>
        <v>0</v>
      </c>
      <c r="AE551" s="255">
        <f t="shared" si="48"/>
        <v>0</v>
      </c>
      <c r="AF551" s="255">
        <f t="shared" si="49"/>
        <v>0</v>
      </c>
      <c r="AG551" s="271"/>
    </row>
    <row r="552" spans="1:33" s="21" customFormat="1" ht="16.5" customHeight="1" x14ac:dyDescent="0.2">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6"/>
        <v>0</v>
      </c>
      <c r="AD552" s="255">
        <f t="shared" si="47"/>
        <v>0</v>
      </c>
      <c r="AE552" s="255">
        <f t="shared" si="48"/>
        <v>0</v>
      </c>
      <c r="AF552" s="255">
        <f t="shared" si="49"/>
        <v>0</v>
      </c>
      <c r="AG552" s="271"/>
    </row>
    <row r="553" spans="1:33" s="21" customFormat="1" ht="16.5" customHeight="1" x14ac:dyDescent="0.2">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6"/>
        <v>0</v>
      </c>
      <c r="AD553" s="255">
        <f t="shared" si="47"/>
        <v>0</v>
      </c>
      <c r="AE553" s="255">
        <f t="shared" si="48"/>
        <v>0</v>
      </c>
      <c r="AF553" s="255">
        <f t="shared" si="49"/>
        <v>0</v>
      </c>
      <c r="AG553" s="271"/>
    </row>
    <row r="554" spans="1:33" s="21" customFormat="1" ht="16.5" customHeight="1" x14ac:dyDescent="0.2">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6"/>
        <v>0</v>
      </c>
      <c r="AD554" s="255">
        <f t="shared" si="47"/>
        <v>0</v>
      </c>
      <c r="AE554" s="255">
        <f t="shared" si="48"/>
        <v>0</v>
      </c>
      <c r="AF554" s="255">
        <f t="shared" si="49"/>
        <v>0</v>
      </c>
      <c r="AG554" s="271"/>
    </row>
    <row r="555" spans="1:33" s="21" customFormat="1" ht="16.5" customHeight="1" x14ac:dyDescent="0.2">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6"/>
        <v>0</v>
      </c>
      <c r="AD555" s="255">
        <f t="shared" si="47"/>
        <v>0</v>
      </c>
      <c r="AE555" s="255">
        <f t="shared" si="48"/>
        <v>0</v>
      </c>
      <c r="AF555" s="255">
        <f t="shared" si="49"/>
        <v>0</v>
      </c>
      <c r="AG555" s="271"/>
    </row>
    <row r="556" spans="1:33" s="21" customFormat="1" ht="16.5" customHeight="1" x14ac:dyDescent="0.2">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6"/>
        <v>0</v>
      </c>
      <c r="AD556" s="255">
        <f t="shared" si="47"/>
        <v>0</v>
      </c>
      <c r="AE556" s="255">
        <f t="shared" si="48"/>
        <v>0</v>
      </c>
      <c r="AF556" s="255">
        <f t="shared" si="49"/>
        <v>0</v>
      </c>
      <c r="AG556" s="271"/>
    </row>
    <row r="557" spans="1:33" s="21" customFormat="1" ht="16.5" customHeight="1" x14ac:dyDescent="0.2">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6"/>
        <v>0</v>
      </c>
      <c r="AD557" s="255">
        <f t="shared" si="47"/>
        <v>0</v>
      </c>
      <c r="AE557" s="255">
        <f t="shared" si="48"/>
        <v>0</v>
      </c>
      <c r="AF557" s="255">
        <f t="shared" si="49"/>
        <v>0</v>
      </c>
      <c r="AG557" s="271"/>
    </row>
    <row r="558" spans="1:33" s="21" customFormat="1" ht="16.5" customHeight="1" x14ac:dyDescent="0.2">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6"/>
        <v>0</v>
      </c>
      <c r="AD558" s="255">
        <f t="shared" si="47"/>
        <v>0</v>
      </c>
      <c r="AE558" s="255">
        <f t="shared" si="48"/>
        <v>0</v>
      </c>
      <c r="AF558" s="255">
        <f t="shared" si="49"/>
        <v>0</v>
      </c>
      <c r="AG558" s="271"/>
    </row>
    <row r="559" spans="1:33" s="21" customFormat="1" ht="16.5" customHeight="1" x14ac:dyDescent="0.2">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6"/>
        <v>0</v>
      </c>
      <c r="AD559" s="255">
        <f t="shared" si="47"/>
        <v>0</v>
      </c>
      <c r="AE559" s="255">
        <f t="shared" si="48"/>
        <v>0</v>
      </c>
      <c r="AF559" s="255">
        <f t="shared" si="49"/>
        <v>0</v>
      </c>
      <c r="AG559" s="271"/>
    </row>
    <row r="560" spans="1:33" s="21" customFormat="1" ht="16.5" customHeight="1" x14ac:dyDescent="0.2">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6"/>
        <v>0</v>
      </c>
      <c r="AD560" s="255">
        <f t="shared" si="47"/>
        <v>0</v>
      </c>
      <c r="AE560" s="255">
        <f t="shared" si="48"/>
        <v>0</v>
      </c>
      <c r="AF560" s="255">
        <f t="shared" si="49"/>
        <v>0</v>
      </c>
      <c r="AG560" s="271"/>
    </row>
    <row r="561" spans="1:33" s="21" customFormat="1" ht="16.5" customHeight="1" x14ac:dyDescent="0.2">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6"/>
        <v>0</v>
      </c>
      <c r="AD561" s="255">
        <f t="shared" si="47"/>
        <v>0</v>
      </c>
      <c r="AE561" s="255">
        <f t="shared" si="48"/>
        <v>0</v>
      </c>
      <c r="AF561" s="255">
        <f t="shared" si="49"/>
        <v>0</v>
      </c>
      <c r="AG561" s="271"/>
    </row>
    <row r="562" spans="1:33" s="21" customFormat="1" ht="16.5" customHeight="1" x14ac:dyDescent="0.2">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6"/>
        <v>0</v>
      </c>
      <c r="AD562" s="255">
        <f t="shared" si="47"/>
        <v>0</v>
      </c>
      <c r="AE562" s="255">
        <f t="shared" si="48"/>
        <v>0</v>
      </c>
      <c r="AF562" s="255">
        <f t="shared" si="49"/>
        <v>0</v>
      </c>
      <c r="AG562" s="271"/>
    </row>
    <row r="563" spans="1:33" s="21" customFormat="1" ht="16.5" customHeight="1" x14ac:dyDescent="0.2">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6"/>
        <v>0</v>
      </c>
      <c r="AD563" s="255">
        <f t="shared" si="47"/>
        <v>0</v>
      </c>
      <c r="AE563" s="255">
        <f t="shared" si="48"/>
        <v>0</v>
      </c>
      <c r="AF563" s="255">
        <f t="shared" si="49"/>
        <v>0</v>
      </c>
      <c r="AG563" s="271"/>
    </row>
    <row r="564" spans="1:33" s="21" customFormat="1" ht="16.5" customHeight="1" x14ac:dyDescent="0.2">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6"/>
        <v>0</v>
      </c>
      <c r="AD564" s="255">
        <f t="shared" si="47"/>
        <v>0</v>
      </c>
      <c r="AE564" s="255">
        <f t="shared" si="48"/>
        <v>0</v>
      </c>
      <c r="AF564" s="255">
        <f t="shared" si="49"/>
        <v>0</v>
      </c>
      <c r="AG564" s="271"/>
    </row>
    <row r="565" spans="1:33" s="21" customFormat="1" ht="16.5" customHeight="1" x14ac:dyDescent="0.2">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6"/>
        <v>0</v>
      </c>
      <c r="AD565" s="255">
        <f t="shared" si="47"/>
        <v>0</v>
      </c>
      <c r="AE565" s="255">
        <f t="shared" si="48"/>
        <v>0</v>
      </c>
      <c r="AF565" s="255">
        <f t="shared" si="49"/>
        <v>0</v>
      </c>
      <c r="AG565" s="271"/>
    </row>
    <row r="566" spans="1:33" s="21" customFormat="1" ht="16.5" customHeight="1" x14ac:dyDescent="0.2">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6"/>
        <v>0</v>
      </c>
      <c r="AD566" s="255">
        <f t="shared" si="47"/>
        <v>0</v>
      </c>
      <c r="AE566" s="255">
        <f t="shared" si="48"/>
        <v>0</v>
      </c>
      <c r="AF566" s="255">
        <f t="shared" si="49"/>
        <v>0</v>
      </c>
      <c r="AG566" s="271"/>
    </row>
    <row r="567" spans="1:33" s="21" customFormat="1" ht="16.5" customHeight="1" thickBot="1" x14ac:dyDescent="0.25">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6"/>
        <v>0</v>
      </c>
      <c r="AD567" s="255">
        <f t="shared" si="47"/>
        <v>0</v>
      </c>
      <c r="AE567" s="255">
        <f t="shared" si="48"/>
        <v>0</v>
      </c>
      <c r="AF567" s="255">
        <f t="shared" si="49"/>
        <v>0</v>
      </c>
      <c r="AG567" s="271"/>
    </row>
    <row r="568" spans="1:33" s="19" customFormat="1" x14ac:dyDescent="0.2">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4">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D11:F11"/>
    <mergeCell ref="Q11:R11"/>
    <mergeCell ref="A1:X1"/>
    <mergeCell ref="A2:X4"/>
    <mergeCell ref="C6:N6"/>
    <mergeCell ref="C7:K7"/>
    <mergeCell ref="C9:G9"/>
  </mergeCells>
  <conditionalFormatting sqref="Q11 T11 X11">
    <cfRule type="cellIs" dxfId="207" priority="37" operator="equal">
      <formula>0</formula>
    </cfRule>
  </conditionalFormatting>
  <conditionalFormatting sqref="B18:B567">
    <cfRule type="expression" dxfId="206" priority="42">
      <formula>AND(B18="",OR($X18&lt;&gt;"",$E18&lt;&gt;"",$C18&lt;&gt;"",$D18&lt;&gt;""))</formula>
    </cfRule>
  </conditionalFormatting>
  <conditionalFormatting sqref="F18:H567">
    <cfRule type="expression" dxfId="205" priority="13">
      <formula>AND(F18="",OR($X18&gt;0,AND($E18&lt;&gt;"",ISERROR(SEARCH("guts*",$E18)))))</formula>
    </cfRule>
    <cfRule type="expression" dxfId="204" priority="28" stopIfTrue="1">
      <formula>OR(F18="",AND(F18="",$X18&lt;0))</formula>
    </cfRule>
  </conditionalFormatting>
  <conditionalFormatting sqref="C18:C567">
    <cfRule type="expression" dxfId="203" priority="40">
      <formula>AND(C18="",OR($X18&lt;&gt;"",$B18&lt;&gt;"",$D18&lt;&gt;"",$E18&lt;&gt;""))</formula>
    </cfRule>
  </conditionalFormatting>
  <conditionalFormatting sqref="X16:X17">
    <cfRule type="expression" dxfId="202" priority="39">
      <formula>$X$16&lt;0</formula>
    </cfRule>
  </conditionalFormatting>
  <conditionalFormatting sqref="T12:X12 A12">
    <cfRule type="cellIs" dxfId="201" priority="38" operator="equal">
      <formula>""</formula>
    </cfRule>
  </conditionalFormatting>
  <conditionalFormatting sqref="I18:I567">
    <cfRule type="expression" dxfId="200" priority="36">
      <formula>AND(OR($X18&lt;&gt;"",$E18&lt;&gt;"",$K18&lt;&gt;""),$I18="")</formula>
    </cfRule>
  </conditionalFormatting>
  <conditionalFormatting sqref="N18:N567">
    <cfRule type="expression" dxfId="199" priority="1">
      <formula>AND(OR($X18&lt;&gt;"",$U18&lt;&gt;""),$L18&lt;&gt;"",$N18="",$U18&lt;&gt;$L18)</formula>
    </cfRule>
    <cfRule type="expression" dxfId="198" priority="35">
      <formula>AND(OR($X18&lt;&gt;"",$U18&lt;&gt;""),$L18&lt;&gt;"",ISNONTEXT($N18),OR($U18&gt;$L18,$AF18=1,AND(ISNUMBER($N18),$N18&gt;=1)))</formula>
    </cfRule>
  </conditionalFormatting>
  <conditionalFormatting sqref="S18:S567">
    <cfRule type="expression" dxfId="197" priority="34">
      <formula>AND(OR($X18&lt;&gt;"",$M18&lt;&gt;"",$T18&lt;&gt;""),$S18="")</formula>
    </cfRule>
  </conditionalFormatting>
  <conditionalFormatting sqref="L18:M567">
    <cfRule type="expression" dxfId="196" priority="14">
      <formula>AND(OR($X18&lt;&gt;"",$I18&lt;&gt;"",$E18&lt;&gt;"",$K18&lt;&gt;""),L18="")</formula>
    </cfRule>
  </conditionalFormatting>
  <conditionalFormatting sqref="U18:V567">
    <cfRule type="expression" dxfId="195" priority="10">
      <formula>AND(U18="",OR($X18&lt;&gt;"",$M18&lt;&gt;"",$S18&lt;&gt;"",$T18&lt;&gt;""))</formula>
    </cfRule>
  </conditionalFormatting>
  <conditionalFormatting sqref="E18:E567">
    <cfRule type="expression" dxfId="194" priority="21">
      <formula>AND(E18="",OR($X18&lt;&gt;"",$B18&lt;&gt;"",$C18&lt;&gt;"",$D18&lt;&gt;""))</formula>
    </cfRule>
    <cfRule type="expression" dxfId="193" priority="31">
      <formula>OR(AND(ISNUMBER(SEARCH("guts",E18)),X18&gt;0),AND(ISERROR(SEARCH("guts",E18)),X18&lt;0))</formula>
    </cfRule>
  </conditionalFormatting>
  <conditionalFormatting sqref="X11">
    <cfRule type="expression" dxfId="192" priority="30">
      <formula>LEN($C$4)&lt;$X$1</formula>
    </cfRule>
  </conditionalFormatting>
  <conditionalFormatting sqref="X11">
    <cfRule type="containsText" dxfId="191" priority="29" operator="containsText" text="kos">
      <formula>NOT(ISERROR(SEARCH("kos",X11)))</formula>
    </cfRule>
  </conditionalFormatting>
  <conditionalFormatting sqref="P18:Q567">
    <cfRule type="expression" dxfId="190" priority="43">
      <formula>AND($H$8="Ja",OR($X18&lt;&gt;"",$M18&lt;&gt;""),P18="")</formula>
    </cfRule>
  </conditionalFormatting>
  <conditionalFormatting sqref="R18:R567">
    <cfRule type="expression" dxfId="189" priority="23">
      <formula>AND($H$8="Ja",OR($X18&lt;&gt;"",$M18&lt;&gt;""),R18="")</formula>
    </cfRule>
    <cfRule type="containsText" dxfId="188" priority="24" operator="containsText" text="gebr">
      <formula>NOT(ISERROR(SEARCH("gebr",R18)))</formula>
    </cfRule>
    <cfRule type="containsText" dxfId="187" priority="44" operator="containsText" text="vorf">
      <formula>NOT(ISERROR(SEARCH("vorf",R18)))</formula>
    </cfRule>
  </conditionalFormatting>
  <conditionalFormatting sqref="D11">
    <cfRule type="cellIs" dxfId="186" priority="27" operator="notEqual">
      <formula>""</formula>
    </cfRule>
  </conditionalFormatting>
  <conditionalFormatting sqref="X11">
    <cfRule type="expression" dxfId="185" priority="45">
      <formula>LEN($X$6)&lt;$AB$5</formula>
    </cfRule>
  </conditionalFormatting>
  <conditionalFormatting sqref="D18:D567">
    <cfRule type="expression" dxfId="184" priority="15">
      <formula>AND(D18="",OR($X18&lt;&gt;"",$B18&lt;&gt;"",$C18&lt;&gt;"",$E18&lt;&gt;""))</formula>
    </cfRule>
  </conditionalFormatting>
  <conditionalFormatting sqref="K18:K567">
    <cfRule type="expression" dxfId="183" priority="41">
      <formula>AND(K18="",OR($X18&lt;&gt;0,$I18&lt;&gt;"",$E18&lt;&gt;""))</formula>
    </cfRule>
  </conditionalFormatting>
  <conditionalFormatting sqref="T18:T567">
    <cfRule type="expression" dxfId="182" priority="25">
      <formula>AND(T18="",OR($X18&lt;&gt;0,$M18&lt;&gt;"",$S18&lt;&gt;""))</formula>
    </cfRule>
  </conditionalFormatting>
  <conditionalFormatting sqref="M18:M567">
    <cfRule type="expression" dxfId="181" priority="33">
      <formula>OR(AND(OR($M18&lt;&gt;"",$M18&lt;&gt;0),IFERROR(ABS($M18)&gt;ABS($L18),0)),AND($X18&lt;&gt;0,$M18&lt;&gt;"",ISNONTEXT($N18),OR(IFERROR(ABS($X18)&gt;ABS($M18),0),$AF18&lt;&gt;0)),AND(AND(ISNUMBER($M18),$M18&gt;0),IFERROR(ABS($X18)&gt;ABS($M18),0)))</formula>
    </cfRule>
  </conditionalFormatting>
  <conditionalFormatting sqref="C6:C7 D8 H8 Q11 T11 X11 X6:X8">
    <cfRule type="containsText" dxfId="180" priority="20" operator="containsText" text="fehlt">
      <formula>NOT(ISERROR(SEARCH("fehlt",C6)))</formula>
    </cfRule>
  </conditionalFormatting>
  <conditionalFormatting sqref="AA18:AA567">
    <cfRule type="expression" dxfId="179" priority="7">
      <formula>AND($AB18="",OR($Y18="",$AA18&lt;&gt;$X18),OR(AND($Y18&lt;&gt;"",ABS($Y18)&gt;ABS($X18)),AND($AA18&lt;0,ISERROR(SEARCH("guts",$E18))),AND($AA18&gt;0,ISNUMBER(SEARCH("guts",$E18))),$AA18&lt;&gt;$X18))</formula>
    </cfRule>
    <cfRule type="cellIs" dxfId="178" priority="19" operator="notEqual">
      <formula>0</formula>
    </cfRule>
  </conditionalFormatting>
  <conditionalFormatting sqref="O18:O567">
    <cfRule type="expression" dxfId="177" priority="18">
      <formula>AND(OR($X18&lt;&gt;"",$M18&lt;&gt;""),$O18="")</formula>
    </cfRule>
  </conditionalFormatting>
  <conditionalFormatting sqref="J18:J567">
    <cfRule type="expression" dxfId="176" priority="17">
      <formula>AND(OR($X18&lt;&gt;"",$E18&lt;&gt;"",$K18&lt;&gt;""),$J18="")</formula>
    </cfRule>
  </conditionalFormatting>
  <conditionalFormatting sqref="I8">
    <cfRule type="containsText" dxfId="175" priority="16" operator="containsText" text="fehlt">
      <formula>NOT(ISERROR(SEARCH("fehlt",I8)))</formula>
    </cfRule>
  </conditionalFormatting>
  <conditionalFormatting sqref="C18:E567">
    <cfRule type="expression" dxfId="174" priority="26">
      <formula>AND($B18="",C18&lt;&gt;"")</formula>
    </cfRule>
  </conditionalFormatting>
  <conditionalFormatting sqref="I18:J567 L18:M567 O18:S567 U18:V567">
    <cfRule type="expression" dxfId="173" priority="9">
      <formula>AND($B18="",$X18="",I18&lt;&gt;"")</formula>
    </cfRule>
  </conditionalFormatting>
  <conditionalFormatting sqref="AB18:AB559">
    <cfRule type="expression" dxfId="172" priority="12">
      <formula>AND($AB18="",$X18&lt;&gt;"",OR(AND($Y18&lt;&gt;"",ABS($Y18)&gt;ABS($X18)),AND($AA18&lt;0,ISERROR(SEARCH("guts",$E18))),AND($AA18&gt;0,ISNUMBER(SEARCH("guts",$E18))),$AA18&lt;&gt;$X18))</formula>
    </cfRule>
  </conditionalFormatting>
  <conditionalFormatting sqref="W18:W567">
    <cfRule type="cellIs" dxfId="171" priority="11" operator="equal">
      <formula>""</formula>
    </cfRule>
  </conditionalFormatting>
  <conditionalFormatting sqref="L18:L567">
    <cfRule type="expression" dxfId="170" priority="22">
      <formula>OR(AND($M18&lt;&gt;"",OR(ISTEXT($U18),IFERROR(ABS($M18)&gt;ABS($L18),0))),AND($L18&lt;&gt;"",$U18&lt;&gt;0,OR(AND(OR(ISNUMBER($N18),$N18=""),IFERROR(ABS($U18)&gt;ABS($L18),0)),$N18=""),IFERROR(ABS($U18)&lt;&gt;ABS($L18),0)))</formula>
    </cfRule>
  </conditionalFormatting>
  <conditionalFormatting sqref="U18:U567">
    <cfRule type="expression" dxfId="169" priority="32">
      <formula>AND(OR($L18&lt;&gt;"",$U18&lt;&gt;""),OR(AND(ISNONTEXT($N18),$L18&lt;&gt;"",IFERROR(ABS($U18)&gt;ABS($L18),0)),IFERROR(ABS($X18)&gt;ABS($U18),0),$AD18&gt;0,ISTEXT($U18)))</formula>
    </cfRule>
  </conditionalFormatting>
  <conditionalFormatting sqref="Y18:Y567">
    <cfRule type="expression" dxfId="168" priority="8">
      <formula>OR(AND($X18&lt;&gt;$AA18,$Y18&lt;&gt;"",$AB18=""),AND(OR(ABS($Y18)&gt;ABS($X18),ISERROR(SEARCH("guts",$E18))),OR($AA18&lt;0,AND($AA18&gt;0,ISNUMBER(SEARCH("guts",$E18)))),$AB18=""))</formula>
    </cfRule>
  </conditionalFormatting>
  <conditionalFormatting sqref="L15">
    <cfRule type="expression" dxfId="167" priority="6">
      <formula>OR($AC$15&gt;0,$AD$15&gt;0)</formula>
    </cfRule>
  </conditionalFormatting>
  <conditionalFormatting sqref="U15">
    <cfRule type="expression" dxfId="166" priority="5">
      <formula>OR($AD$15&gt;0,$AE$15&gt;0)</formula>
    </cfRule>
  </conditionalFormatting>
  <conditionalFormatting sqref="M15">
    <cfRule type="expression" dxfId="165" priority="4">
      <formula>OR($AC$15&gt;0,$AF$15&gt;0)</formula>
    </cfRule>
  </conditionalFormatting>
  <conditionalFormatting sqref="X14">
    <cfRule type="expression" dxfId="164" priority="3">
      <formula>OR($AE$15&gt;0,$AF$15&gt;0)</formula>
    </cfRule>
  </conditionalFormatting>
  <conditionalFormatting sqref="X15">
    <cfRule type="expression" dxfId="163" priority="2">
      <formula>OR($AE$15&gt;0,$AF$15&gt;0)</formula>
    </cfRule>
  </conditionalFormatting>
  <conditionalFormatting sqref="K18:K567 T18:T567">
    <cfRule type="cellIs" dxfId="162" priority="46" operator="equal">
      <formula>0</formula>
    </cfRule>
    <cfRule type="expression" dxfId="161" priority="47">
      <formula>AND(K18&lt;&gt;"",OR(K18&lt;$Q$11,K18&gt;$T$11,K18&lt;$F18,))</formula>
    </cfRule>
  </conditionalFormatting>
  <conditionalFormatting sqref="F18:F567">
    <cfRule type="expression" dxfId="160" priority="48" stopIfTrue="1">
      <formula>AND($F18&lt;&gt;"",OR($F18&lt;$Q$11,$F18&gt;$T$11,$F18&gt;$G18,$F18&gt;$H18))</formula>
    </cfRule>
  </conditionalFormatting>
  <conditionalFormatting sqref="X18:X567">
    <cfRule type="expression" dxfId="159" priority="49">
      <formula>IF(X18&lt;&gt;"",OR(B18="",C18="",D18="",E18="",AND(X18&gt;0,F18=""),AND(X18&gt;0,G18=""),AND(X18&gt;0,H18=""),I18="",K18="",L18="",M18="",AND($H$8="ja",P18=""),AND($H$8="ja",R18=""),U18="",T18="",W18=""),)</formula>
    </cfRule>
    <cfRule type="expression" dxfId="156" priority="50">
      <formula>AND(X18&lt;&gt;"",OR(AND($F18&lt;&gt;"",$F18&lt;$Q$11),$F18&gt;$T$11,AND($G18&lt;&gt;"",$G18&lt;$Q$11),$G18&gt;$T$11,AND($H18&lt;&gt;"",$H18&lt;$Q$11),$H18&gt;$T$11,$K18&lt;$Q$11,$K18&gt;$T$11,$T18&lt;$Q$11,$T18&gt;$T$11,ISERROR(SEARCH("neu*",R18)),X18&lt;200,$W18="ja"))</formula>
    </cfRule>
    <cfRule type="expression" dxfId="158" priority="51">
      <formula>AND(OR($L18&lt;&gt;"",$U18&lt;&gt;""),OR(AND(AND(ISNUMBER($M18),$M18&gt;0),IFERROR(ABS($X18)&gt;ABS($M18),0)),IFERROR(ABS($X18)&gt;ABS($U18),0),$AE18&gt;0,$AF18&gt;0))</formula>
    </cfRule>
  </conditionalFormatting>
  <conditionalFormatting sqref="G18:H567">
    <cfRule type="expression" dxfId="157" priority="52">
      <formula>OR(AND(G18&lt;&gt;"",OR(G18&lt;$Q$11,G18&gt;$T$11,$H18="",$H18&lt;$G18)),AND($H18&lt;&gt;"",$G18=""),AND($F18&lt;&gt;"",$G18&lt;$F18))</formula>
    </cfRule>
  </conditionalFormatting>
  <dataValidations count="14">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 type="list" allowBlank="1" showInputMessage="1" showErrorMessage="1" errorTitle="Fehlerhafte Eingabe!" error="Nur Einträge aus der Liste zulässig!" promptTitle="Hinweis zur Eingabe:" prompt="Bitte wählen Sie aus der Liste aus!" sqref="P18:P567">
      <formula1>"Anl. in Bau,Bau/Grund,BGA/EDV-Anl.,GWG (aktiviert),Immat./Softw.,Maschinen o.Ä.,nicht aktiviert,"</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Y18:Y567">
      <formula1>-999999999</formula1>
      <formula2>999999999</formula2>
    </dataValidation>
    <dataValidation type="list" allowBlank="1" showInputMessage="1" showErrorMessage="1" errorTitle="Fehlerhafte Eingabe!" error="Nur Einträge aus der Liste zulässig!" promptTitle="Hinweis zur Eingabe:" prompt="Bitte wählen Sie aus der Liste aus!" sqref="W18:W567">
      <formula1>"Ja,Nein"</formula1>
    </dataValidation>
    <dataValidation type="list" allowBlank="1" showInputMessage="1" showErrorMessage="1" errorTitle="Fehlerhafte Eingabe!" error="Nur Einträge aus der Liste zulässig!" promptTitle="Hinweis zur Eingabe:" prompt="Bitte wählen Sie aus der Liste aus!" sqref="Z18:Z567">
      <formula1>"'01-01,02-01,03-01,03-02,03-03,03-04,03-05,03-06,04-01,04-02,05-01,05-02,05-03,05-04,06-01,06-02,06-03,06-04,07-01,07-02,07-03,08-01,08-02,08-03,08-04,09-01,09-02,10-01,10-02,10-03,10-04,10-05,11-01,12-01,12-02,12-03,12-04,13-01,14-01,15-01,16-01,17-01,"</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operator="greaterThan" allowBlank="1" showErrorMessage="1" errorTitle="Fehlerhafte Eingabe!" error="Eingabe unzureichend oder außerhalb des zulässigen Bereichs!" promptTitle="Hinweis zur Eingabe:" prompt="Geben Sie mindestens 5 Ziffern ein!" sqref="X6"/>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type="list" allowBlank="1" showInputMessage="1" showErrorMessage="1" errorTitle="Fehlerhafte Eingabe!" error="Nur Einträge aus der Liste zulässig!" promptTitle="Hinweis zur Eingabe:" prompt="Bitte wählen Sie aus der Liste aus!" sqref="R18:R567">
      <formula1>"Gebraucht,Neu,Vorführgerät"</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4.1) ein!" sqref="B18:B567">
      <formula1>3</formula1>
    </dataValidation>
    <dataValidation operator="greaterThan" allowBlank="1" showInputMessage="1" showErrorMessage="1" errorTitle="Fehlerhafte Eingabe!" error="Eingabe unzureichend oder außerhalb des zulässigen Bereichs!" promptTitle="Hinweis zur Eingabe:" prompt="Geben Sie mindestens 5 Ziffern ein!" sqref="X11"/>
  </dataValidations>
  <printOptions horizontalCentered="1"/>
  <pageMargins left="0.196850393700787" right="0.196850393700787" top="0.196850393700787" bottom="1.1023622047244099" header="0.196850393700787" footer="0.15748031496063"/>
  <pageSetup paperSize="9" scale="44" fitToHeight="20" orientation="landscape" cellComments="asDisplayed" r:id="rId1"/>
  <headerFooter>
    <oddFooter>&amp;L&amp;"Tahoma,Standard"&amp;14....................&amp;12
  &amp;10rechtsgültige Fertigung
  (Datum, Stempel, Unterschrift)&amp;C&amp;"Tahoma,Standard"Seite &amp;P von &amp;N &amp;R&amp;"Tahoma,Standard"&amp;14....................&amp;10
Aktivierungsbestätitgung StB/WP
 (Datum, Stempel, Unterschrift)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568"/>
  <sheetViews>
    <sheetView showGridLines="0"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0" customWidth="1"/>
    <col min="2" max="2" width="12.140625" style="31" customWidth="1"/>
    <col min="3" max="3" width="28.5703125" style="32" customWidth="1"/>
    <col min="4" max="4" width="30" style="33" customWidth="1"/>
    <col min="5" max="5" width="14.28515625" style="31" customWidth="1"/>
    <col min="6" max="6" width="15" style="34" customWidth="1"/>
    <col min="7" max="7" width="12.140625" style="35" customWidth="1"/>
    <col min="8" max="8" width="12.85546875" style="35" customWidth="1"/>
    <col min="9" max="9" width="15.7109375" style="30" customWidth="1"/>
    <col min="10" max="10" width="15.7109375" style="43" customWidth="1"/>
    <col min="11" max="11" width="12.140625" style="36" customWidth="1"/>
    <col min="12" max="13" width="15.7109375" style="36" customWidth="1"/>
    <col min="14" max="14" width="11.42578125" style="31" customWidth="1"/>
    <col min="15" max="15" width="11.42578125" style="43" hidden="1" customWidth="1"/>
    <col min="16" max="17" width="12.85546875" style="43" customWidth="1"/>
    <col min="18" max="18" width="11.42578125" style="43" customWidth="1"/>
    <col min="19" max="19" width="15.7109375" style="37" customWidth="1"/>
    <col min="20" max="20" width="12.140625" style="38" customWidth="1"/>
    <col min="21" max="21" width="15.7109375" style="39" customWidth="1"/>
    <col min="22" max="22" width="15.7109375" style="39" hidden="1" customWidth="1"/>
    <col min="23" max="23" width="7.140625" style="47" customWidth="1"/>
    <col min="24" max="24" width="16.42578125" style="281" customWidth="1"/>
    <col min="25" max="25" width="15.85546875" style="246" hidden="1" customWidth="1" outlineLevel="1"/>
    <col min="26" max="26" width="15.85546875" style="239" hidden="1" customWidth="1" outlineLevel="1"/>
    <col min="27" max="27" width="15.7109375" style="240" hidden="1" customWidth="1" outlineLevel="1"/>
    <col min="28" max="28" width="42.85546875" style="240" hidden="1" customWidth="1" outlineLevel="1"/>
    <col min="29" max="29" width="10.140625" style="240" hidden="1" customWidth="1" outlineLevel="1"/>
    <col min="30" max="31" width="8.7109375" style="242" hidden="1" customWidth="1" outlineLevel="1"/>
    <col min="32" max="32" width="7" style="242" hidden="1" customWidth="1" outlineLevel="1"/>
    <col min="33" max="33" width="11.42578125" style="242" collapsed="1"/>
    <col min="34" max="16384" width="11.42578125" style="40"/>
  </cols>
  <sheetData>
    <row r="1" spans="1:33" ht="9" customHeight="1" x14ac:dyDescent="0.2">
      <c r="A1" s="466"/>
      <c r="B1" s="466"/>
      <c r="C1" s="466"/>
      <c r="D1" s="466"/>
      <c r="E1" s="466"/>
      <c r="F1" s="466"/>
      <c r="G1" s="466"/>
      <c r="H1" s="466"/>
      <c r="I1" s="466"/>
      <c r="J1" s="466"/>
      <c r="K1" s="466"/>
      <c r="L1" s="466"/>
      <c r="M1" s="466"/>
      <c r="N1" s="466"/>
      <c r="O1" s="466"/>
      <c r="P1" s="466"/>
      <c r="Q1" s="466"/>
      <c r="R1" s="466"/>
      <c r="S1" s="466"/>
      <c r="T1" s="466"/>
      <c r="U1" s="466"/>
      <c r="V1" s="466"/>
      <c r="W1" s="466"/>
      <c r="X1" s="466"/>
      <c r="Y1" s="239"/>
      <c r="AC1" s="241"/>
    </row>
    <row r="2" spans="1:33" ht="15" customHeight="1" x14ac:dyDescent="0.2">
      <c r="A2" s="467" t="s">
        <v>27</v>
      </c>
      <c r="B2" s="467"/>
      <c r="C2" s="467"/>
      <c r="D2" s="467"/>
      <c r="E2" s="467"/>
      <c r="F2" s="467"/>
      <c r="G2" s="467"/>
      <c r="H2" s="467"/>
      <c r="I2" s="467"/>
      <c r="J2" s="467"/>
      <c r="K2" s="467"/>
      <c r="L2" s="467"/>
      <c r="M2" s="467"/>
      <c r="N2" s="467"/>
      <c r="O2" s="467"/>
      <c r="P2" s="467"/>
      <c r="Q2" s="467"/>
      <c r="R2" s="467"/>
      <c r="S2" s="467"/>
      <c r="T2" s="467"/>
      <c r="U2" s="467"/>
      <c r="V2" s="467"/>
      <c r="W2" s="467"/>
      <c r="X2" s="467"/>
      <c r="Y2" s="239"/>
    </row>
    <row r="3" spans="1:33" ht="15" customHeight="1" x14ac:dyDescent="0.2">
      <c r="A3" s="467"/>
      <c r="B3" s="467"/>
      <c r="C3" s="467"/>
      <c r="D3" s="467"/>
      <c r="E3" s="467"/>
      <c r="F3" s="467"/>
      <c r="G3" s="467"/>
      <c r="H3" s="467"/>
      <c r="I3" s="467"/>
      <c r="J3" s="467"/>
      <c r="K3" s="467"/>
      <c r="L3" s="467"/>
      <c r="M3" s="467"/>
      <c r="N3" s="467"/>
      <c r="O3" s="467"/>
      <c r="P3" s="467"/>
      <c r="Q3" s="467"/>
      <c r="R3" s="467"/>
      <c r="S3" s="467"/>
      <c r="T3" s="467"/>
      <c r="U3" s="467"/>
      <c r="V3" s="467"/>
      <c r="W3" s="467"/>
      <c r="X3" s="467"/>
      <c r="Y3" s="239"/>
    </row>
    <row r="4" spans="1:33" ht="15" customHeight="1" thickBot="1" x14ac:dyDescent="0.25">
      <c r="A4" s="468"/>
      <c r="B4" s="468"/>
      <c r="C4" s="468"/>
      <c r="D4" s="468"/>
      <c r="E4" s="468"/>
      <c r="F4" s="468"/>
      <c r="G4" s="468"/>
      <c r="H4" s="468"/>
      <c r="I4" s="468"/>
      <c r="J4" s="468"/>
      <c r="K4" s="468"/>
      <c r="L4" s="468"/>
      <c r="M4" s="468"/>
      <c r="N4" s="468"/>
      <c r="O4" s="468"/>
      <c r="P4" s="468"/>
      <c r="Q4" s="468"/>
      <c r="R4" s="468"/>
      <c r="S4" s="468"/>
      <c r="T4" s="468"/>
      <c r="U4" s="468"/>
      <c r="V4" s="468"/>
      <c r="W4" s="468"/>
      <c r="X4" s="468"/>
      <c r="Y4" s="239"/>
    </row>
    <row r="5" spans="1:33" s="24" customFormat="1" ht="4.5" customHeight="1" x14ac:dyDescent="0.25">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33" ht="14.25" x14ac:dyDescent="0.2">
      <c r="A6" s="156" t="s">
        <v>45</v>
      </c>
      <c r="B6" s="157"/>
      <c r="C6" s="469" t="str">
        <f>IF('Allgemeine Daten'!E6="","Eingabe fehlt!",'Allgemeine Daten'!E6)</f>
        <v>Eingabe fehlt!</v>
      </c>
      <c r="D6" s="469"/>
      <c r="E6" s="469"/>
      <c r="F6" s="469"/>
      <c r="G6" s="469"/>
      <c r="H6" s="469"/>
      <c r="I6" s="469"/>
      <c r="J6" s="469"/>
      <c r="K6" s="469"/>
      <c r="L6" s="469"/>
      <c r="M6" s="469"/>
      <c r="N6" s="469"/>
      <c r="O6" s="158"/>
      <c r="P6" s="158"/>
      <c r="Q6" s="158"/>
      <c r="R6" s="158"/>
      <c r="S6" s="159"/>
      <c r="T6" s="160"/>
      <c r="U6" s="161"/>
      <c r="V6" s="162"/>
      <c r="W6" s="163" t="s">
        <v>0</v>
      </c>
      <c r="X6" s="164" t="str">
        <f>IF('Allgemeine Daten'!U6="","Eingabe fehlt!",'Allgemeine Daten'!U6)</f>
        <v>Eingabe fehlt!</v>
      </c>
    </row>
    <row r="7" spans="1:33" ht="15.75" customHeight="1" x14ac:dyDescent="0.2">
      <c r="A7" s="156" t="s">
        <v>47</v>
      </c>
      <c r="B7" s="165"/>
      <c r="C7" s="469" t="str">
        <f>IF('Allgemeine Daten'!E7="","Eingabe fehlt!",'Allgemeine Daten'!E7)</f>
        <v>Eingabe fehlt!</v>
      </c>
      <c r="D7" s="469"/>
      <c r="E7" s="469"/>
      <c r="F7" s="469"/>
      <c r="G7" s="469"/>
      <c r="H7" s="469"/>
      <c r="I7" s="469"/>
      <c r="J7" s="469"/>
      <c r="K7" s="469"/>
      <c r="L7" s="172"/>
      <c r="M7" s="158"/>
      <c r="N7" s="158"/>
      <c r="O7" s="158"/>
      <c r="P7" s="158"/>
      <c r="Q7" s="158"/>
      <c r="R7" s="158"/>
      <c r="S7" s="159"/>
      <c r="T7" s="166"/>
      <c r="U7" s="167"/>
      <c r="V7" s="167"/>
      <c r="W7" s="168" t="s">
        <v>14</v>
      </c>
      <c r="X7" s="169" t="str">
        <f>IF('Allgemeine Daten'!U10="","Eingabe fehlt!",'Allgemeine Daten'!U10)</f>
        <v>Eingabe fehlt!</v>
      </c>
      <c r="AC7" s="247"/>
    </row>
    <row r="8" spans="1:33" ht="14.25" x14ac:dyDescent="0.2">
      <c r="A8" s="156" t="s">
        <v>16</v>
      </c>
      <c r="B8" s="170"/>
      <c r="C8" s="170"/>
      <c r="D8" s="171" t="str">
        <f>IF('Allgemeine Daten'!E10="","Eingabe fehlt!",'Allgemeine Daten'!E10)</f>
        <v>Eingabe fehlt!</v>
      </c>
      <c r="E8" s="157"/>
      <c r="F8" s="172"/>
      <c r="G8" s="173" t="s">
        <v>49</v>
      </c>
      <c r="H8" s="174" t="str">
        <f>IF('Allgemeine Daten'!U14="","Eingabe fehlt!",'Allgemeine Daten'!U14)</f>
        <v>Ja</v>
      </c>
      <c r="I8" s="175" t="s">
        <v>50</v>
      </c>
      <c r="J8" s="176">
        <f>'Allgemeine Daten'!E11</f>
        <v>43101</v>
      </c>
      <c r="K8" s="175" t="s">
        <v>28</v>
      </c>
      <c r="L8" s="177">
        <f>+'Allgemeine Daten'!G11</f>
        <v>45016</v>
      </c>
      <c r="M8" s="177">
        <f>EOMONTH(L8,3)</f>
        <v>45107</v>
      </c>
      <c r="N8" s="178"/>
      <c r="O8" s="178"/>
      <c r="P8" s="179"/>
      <c r="Q8" s="179"/>
      <c r="R8" s="179"/>
      <c r="S8" s="158"/>
      <c r="T8" s="163"/>
      <c r="U8" s="163"/>
      <c r="V8" s="163"/>
      <c r="W8" s="163" t="s">
        <v>10</v>
      </c>
      <c r="X8" s="180" t="str">
        <f>IF('Allgemeine Daten'!E13&lt;&gt;"",IF(ISNUMBER(SEARCH("End*",'Allgemeine Daten'!E13)),'Allgemeine Daten'!E13,"Zwischenabr."),"Eingabe fehlt!")</f>
        <v>Zwischenabr.</v>
      </c>
    </row>
    <row r="9" spans="1:33" ht="15" thickBot="1" x14ac:dyDescent="0.25">
      <c r="A9" s="181" t="s">
        <v>55</v>
      </c>
      <c r="B9" s="182"/>
      <c r="C9" s="470" t="str">
        <f>'Allgemeine Daten'!E8</f>
        <v>09_FO_52_Belegverzeichnis_EFRE_2014-2020_Investitionsprojekte</v>
      </c>
      <c r="D9" s="470"/>
      <c r="E9" s="470"/>
      <c r="F9" s="470"/>
      <c r="G9" s="470"/>
      <c r="H9" s="183"/>
      <c r="I9" s="183"/>
      <c r="J9" s="183"/>
      <c r="K9" s="183"/>
      <c r="L9" s="184"/>
      <c r="M9" s="184"/>
      <c r="N9" s="184"/>
      <c r="O9" s="184"/>
      <c r="P9" s="184"/>
      <c r="Q9" s="184"/>
      <c r="R9" s="185" t="str">
        <f>CONCATENATE('Allgemeine Daten'!$T$7,"/",'Allgemeine Daten'!$T$8)</f>
        <v>Revision:/VKS-Version:</v>
      </c>
      <c r="S9" s="184"/>
      <c r="T9" s="360" t="str">
        <f>CONCATENATE('Allgemeine Daten'!$U$7," / ",'Allgemeine Daten'!$U$8)</f>
        <v>005/06.2019 / 3</v>
      </c>
      <c r="U9" s="186"/>
      <c r="V9" s="185"/>
      <c r="W9" s="185" t="str">
        <f>'Allgemeine Daten'!$P$8</f>
        <v>gültig ab:</v>
      </c>
      <c r="X9" s="187" t="str">
        <f>'Allgemeine Daten'!$O$8</f>
        <v>01.05.2019</v>
      </c>
    </row>
    <row r="10" spans="1:33" s="26" customFormat="1" ht="4.5" customHeight="1" x14ac:dyDescent="0.2">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x14ac:dyDescent="0.2">
      <c r="A11" s="362" t="s">
        <v>7</v>
      </c>
      <c r="B11" s="363"/>
      <c r="C11" s="361" t="str">
        <f ca="1">MID(CELL("filename",$AC$1),FIND("]",CELL("filename",$AC$1))+1,31)</f>
        <v>Kostenart 5</v>
      </c>
      <c r="D11" s="471" t="str">
        <f ca="1">IF(ISNUMBER(SEARCH("Kostena*",C11)),"&lt;== Umbenennen über Namen des Tabellenblatts erforderl.!!","")</f>
        <v>&lt;== Umbenennen über Namen des Tabellenblatts erforderl.!!</v>
      </c>
      <c r="E11" s="471"/>
      <c r="F11" s="471"/>
      <c r="G11" s="364"/>
      <c r="H11" s="364"/>
      <c r="I11" s="365"/>
      <c r="J11" s="365"/>
      <c r="K11" s="363"/>
      <c r="O11" s="367"/>
      <c r="P11" s="366" t="s">
        <v>99</v>
      </c>
      <c r="Q11" s="465" t="str">
        <f>IF('Allgemeine Daten'!E12="","Eingabe fehlt!",'Allgemeine Daten'!E12)</f>
        <v>Eingabe fehlt!</v>
      </c>
      <c r="R11" s="465"/>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x14ac:dyDescent="0.25">
      <c r="A12" s="435" t="str">
        <f>IF(AND(X6&lt;&gt;"",LEN(X6)&lt;X10),"Eintrag auf Reiter der ersten Kostenart unvollständig!",IF(ISNUMBER(SEARCH("kos*",X6)),"Eingabe auf Reiter der ersten Kostenart fehlt noch!",""))</f>
        <v/>
      </c>
      <c r="B12" s="435"/>
      <c r="C12" s="435"/>
      <c r="D12" s="205"/>
      <c r="E12" s="205"/>
      <c r="F12" s="205"/>
      <c r="G12" s="206"/>
      <c r="H12" s="206"/>
      <c r="I12" s="207"/>
      <c r="J12" s="207"/>
      <c r="K12" s="208"/>
      <c r="L12" s="208"/>
      <c r="M12" s="208"/>
      <c r="N12" s="207"/>
      <c r="O12" s="207"/>
      <c r="P12" s="207"/>
      <c r="Q12" s="207"/>
      <c r="R12" s="207"/>
      <c r="S12" s="209"/>
      <c r="T12" s="436"/>
      <c r="U12" s="436"/>
      <c r="V12" s="436"/>
      <c r="W12" s="436"/>
      <c r="X12" s="436"/>
      <c r="Y12" s="251"/>
      <c r="Z12" s="251"/>
      <c r="AA12" s="252"/>
      <c r="AB12" s="252"/>
      <c r="AC12" s="252"/>
      <c r="AD12" s="252"/>
      <c r="AE12" s="252"/>
      <c r="AF12" s="252"/>
      <c r="AG12" s="252"/>
    </row>
    <row r="13" spans="1:33" s="45" customFormat="1" ht="21.75" customHeight="1" thickBot="1" x14ac:dyDescent="0.25">
      <c r="A13" s="71" t="s">
        <v>59</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60</v>
      </c>
      <c r="Y13" s="253"/>
      <c r="Z13" s="253"/>
      <c r="AA13" s="254"/>
      <c r="AB13" s="254"/>
      <c r="AC13" s="254"/>
      <c r="AD13" s="254"/>
      <c r="AE13" s="254"/>
      <c r="AF13" s="254"/>
      <c r="AG13" s="254"/>
    </row>
    <row r="14" spans="1:33" s="19" customFormat="1" ht="45" customHeight="1" x14ac:dyDescent="0.2">
      <c r="A14" s="437" t="s">
        <v>71</v>
      </c>
      <c r="B14" s="439" t="s">
        <v>72</v>
      </c>
      <c r="C14" s="441" t="s">
        <v>1</v>
      </c>
      <c r="D14" s="443" t="s">
        <v>74</v>
      </c>
      <c r="E14" s="445" t="s">
        <v>79</v>
      </c>
      <c r="F14" s="447" t="s">
        <v>87</v>
      </c>
      <c r="G14" s="449" t="s">
        <v>88</v>
      </c>
      <c r="H14" s="450"/>
      <c r="I14" s="437" t="s">
        <v>76</v>
      </c>
      <c r="J14" s="453"/>
      <c r="K14" s="454"/>
      <c r="L14" s="454"/>
      <c r="M14" s="454"/>
      <c r="N14" s="455"/>
      <c r="O14" s="456" t="s">
        <v>48</v>
      </c>
      <c r="P14" s="458" t="str">
        <f>IF('Allgemeine Daten'!U14="Ja","Buchhalterische Angaben zum Wirtschaftsgut","Angaben hierzu nicht erforderlich da kein Investitionsprojekt!")</f>
        <v>Buchhalterische Angaben zum Wirtschaftsgut</v>
      </c>
      <c r="Q14" s="459"/>
      <c r="R14" s="460"/>
      <c r="S14" s="461" t="s">
        <v>75</v>
      </c>
      <c r="T14" s="462"/>
      <c r="U14" s="462"/>
      <c r="V14" s="316"/>
      <c r="W14" s="463" t="s">
        <v>39</v>
      </c>
      <c r="X14" s="282" t="s">
        <v>80</v>
      </c>
      <c r="Y14" s="427" t="s">
        <v>67</v>
      </c>
      <c r="Z14" s="428"/>
      <c r="AA14" s="429"/>
      <c r="AB14" s="430"/>
      <c r="AC14" s="255"/>
      <c r="AD14" s="256"/>
      <c r="AE14" s="256"/>
      <c r="AF14" s="256"/>
      <c r="AG14" s="256"/>
    </row>
    <row r="15" spans="1:33" s="19" customFormat="1" ht="60" customHeight="1" thickBot="1" x14ac:dyDescent="0.25">
      <c r="A15" s="438"/>
      <c r="B15" s="440"/>
      <c r="C15" s="442"/>
      <c r="D15" s="444"/>
      <c r="E15" s="446"/>
      <c r="F15" s="448"/>
      <c r="G15" s="451"/>
      <c r="H15" s="452"/>
      <c r="I15" s="310" t="s">
        <v>93</v>
      </c>
      <c r="J15" s="311" t="s">
        <v>89</v>
      </c>
      <c r="K15" s="312" t="s">
        <v>90</v>
      </c>
      <c r="L15" s="313" t="s">
        <v>98</v>
      </c>
      <c r="M15" s="313" t="s">
        <v>97</v>
      </c>
      <c r="N15" s="314" t="s">
        <v>73</v>
      </c>
      <c r="O15" s="457"/>
      <c r="P15" s="385" t="s">
        <v>110</v>
      </c>
      <c r="Q15" s="386" t="s">
        <v>111</v>
      </c>
      <c r="R15" s="387" t="s">
        <v>115</v>
      </c>
      <c r="S15" s="315" t="s">
        <v>91</v>
      </c>
      <c r="T15" s="313" t="s">
        <v>94</v>
      </c>
      <c r="U15" s="313" t="s">
        <v>92</v>
      </c>
      <c r="V15" s="48"/>
      <c r="W15" s="464"/>
      <c r="X15" s="283" t="s">
        <v>96</v>
      </c>
      <c r="Y15" s="257" t="s">
        <v>68</v>
      </c>
      <c r="Z15" s="258" t="s">
        <v>69</v>
      </c>
      <c r="AA15" s="259" t="s">
        <v>70</v>
      </c>
      <c r="AB15" s="260" t="s">
        <v>43</v>
      </c>
      <c r="AC15" s="261">
        <f>SUBTOTAL(9,AC18:AC567)</f>
        <v>0</v>
      </c>
      <c r="AD15" s="261">
        <f t="shared" ref="AD15:AF15" si="0">SUBTOTAL(9,AD18:AD567)</f>
        <v>0</v>
      </c>
      <c r="AE15" s="261">
        <f t="shared" si="0"/>
        <v>0</v>
      </c>
      <c r="AF15" s="261">
        <f t="shared" si="0"/>
        <v>0</v>
      </c>
      <c r="AG15" s="256"/>
    </row>
    <row r="16" spans="1:33" s="19" customFormat="1" ht="24" customHeight="1" x14ac:dyDescent="0.2">
      <c r="A16" s="431" t="s">
        <v>64</v>
      </c>
      <c r="B16" s="433" t="s">
        <v>66</v>
      </c>
      <c r="C16" s="434"/>
      <c r="D16" s="434"/>
      <c r="E16" s="318" t="s">
        <v>29</v>
      </c>
      <c r="F16" s="211" t="s">
        <v>6</v>
      </c>
      <c r="G16" s="354" t="s">
        <v>3</v>
      </c>
      <c r="H16" s="355" t="s">
        <v>4</v>
      </c>
      <c r="I16" s="210" t="s">
        <v>30</v>
      </c>
      <c r="J16" s="212" t="s">
        <v>30</v>
      </c>
      <c r="K16" s="213" t="s">
        <v>6</v>
      </c>
      <c r="L16" s="324">
        <f>SUBTOTAL(9,L18:L567)</f>
        <v>0</v>
      </c>
      <c r="M16" s="324">
        <f>SUBTOTAL(9,M18:M567)</f>
        <v>0</v>
      </c>
      <c r="N16" s="214" t="s">
        <v>65</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51</v>
      </c>
      <c r="AD16" s="262" t="s">
        <v>52</v>
      </c>
      <c r="AE16" s="262" t="s">
        <v>81</v>
      </c>
      <c r="AF16" s="262" t="s">
        <v>82</v>
      </c>
      <c r="AG16" s="256"/>
    </row>
    <row r="17" spans="1:33" s="20" customFormat="1" ht="20.100000000000001" customHeight="1" thickBot="1" x14ac:dyDescent="0.25">
      <c r="A17" s="432"/>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83</v>
      </c>
      <c r="AD17" s="264" t="s">
        <v>84</v>
      </c>
      <c r="AE17" s="264" t="s">
        <v>85</v>
      </c>
      <c r="AF17" s="264" t="s">
        <v>86</v>
      </c>
      <c r="AG17" s="263"/>
    </row>
    <row r="18" spans="1:33" s="353" customFormat="1" ht="16.5" customHeight="1" thickTop="1" x14ac:dyDescent="0.2">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 t="shared" ref="AC18:AC81" si="1">IF(AND($M18&lt;&gt;"",IFERROR(ABS($M18)&gt;ABS($L18),0)),1,0)</f>
        <v>0</v>
      </c>
      <c r="AD18" s="255">
        <f t="shared" ref="AD18:AD81" si="2">IF($L18&lt;&gt;"",IF(AND($U18&lt;&gt;"",OR(AND(IFERROR(ABS($U18)&lt;&gt;ABS($L18),0),$N18=""),AND(ISNONTEXT($N18),IFERROR(ABS($U18)&gt;ABS($L18),0)),ISTEXT(U18))),1,0),0)</f>
        <v>0</v>
      </c>
      <c r="AE18" s="255">
        <f t="shared" ref="AE18:AE81" si="3">IF(AND($X18&lt;&gt;0,$U18&lt;&gt;"",IFERROR(ABS($X18)&gt;ABS($U18),0)),1,0)</f>
        <v>0</v>
      </c>
      <c r="AF18" s="255">
        <f t="shared" ref="AF18:AF81" si="4">IF(AND($X18&lt;&gt;0,$U18&lt;&gt;"",$M18&lt;&gt;"",OR(ISNUMBER($N18),$N18=""),ABS($X18)&gt;IFERROR(ABS($M18),0)),1,0)</f>
        <v>0</v>
      </c>
      <c r="AG18" s="352"/>
    </row>
    <row r="19" spans="1:33" s="21" customFormat="1" ht="16.5" customHeight="1" x14ac:dyDescent="0.2">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v>0</v>
      </c>
      <c r="AD19" s="255">
        <f t="shared" si="2"/>
        <v>0</v>
      </c>
      <c r="AE19" s="255">
        <f t="shared" si="3"/>
        <v>0</v>
      </c>
      <c r="AF19" s="255">
        <f t="shared" si="4"/>
        <v>0</v>
      </c>
      <c r="AG19" s="271"/>
    </row>
    <row r="20" spans="1:33" s="21" customFormat="1" ht="16.5" customHeight="1" x14ac:dyDescent="0.2">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ref="AA20:AA83" si="5">IFERROR(X20+Y20,0)</f>
        <v>0</v>
      </c>
      <c r="AB20" s="270"/>
      <c r="AC20" s="255">
        <f t="shared" si="1"/>
        <v>0</v>
      </c>
      <c r="AD20" s="255">
        <f t="shared" si="2"/>
        <v>0</v>
      </c>
      <c r="AE20" s="255">
        <f t="shared" si="3"/>
        <v>0</v>
      </c>
      <c r="AF20" s="255">
        <f t="shared" si="4"/>
        <v>0</v>
      </c>
      <c r="AG20" s="271"/>
    </row>
    <row r="21" spans="1:33" s="21" customFormat="1" ht="16.5" customHeight="1" x14ac:dyDescent="0.2">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271"/>
    </row>
    <row r="22" spans="1:33" s="21" customFormat="1" ht="16.5" customHeight="1" x14ac:dyDescent="0.2">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271"/>
    </row>
    <row r="23" spans="1:33" s="21" customFormat="1" ht="16.5" customHeight="1" x14ac:dyDescent="0.2">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271"/>
    </row>
    <row r="24" spans="1:33" s="21" customFormat="1" ht="16.5" customHeight="1" x14ac:dyDescent="0.2">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271"/>
    </row>
    <row r="25" spans="1:33" s="21" customFormat="1" ht="16.5" customHeight="1" x14ac:dyDescent="0.2">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271"/>
    </row>
    <row r="26" spans="1:33" s="21" customFormat="1" ht="16.5" customHeight="1" x14ac:dyDescent="0.2">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271"/>
    </row>
    <row r="27" spans="1:33" s="21" customFormat="1" ht="16.5" customHeight="1" x14ac:dyDescent="0.2">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x14ac:dyDescent="0.2">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x14ac:dyDescent="0.2">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x14ac:dyDescent="0.2">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x14ac:dyDescent="0.2">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x14ac:dyDescent="0.2">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x14ac:dyDescent="0.2">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x14ac:dyDescent="0.2">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x14ac:dyDescent="0.2">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x14ac:dyDescent="0.2">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x14ac:dyDescent="0.2">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x14ac:dyDescent="0.2">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x14ac:dyDescent="0.2">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x14ac:dyDescent="0.2">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x14ac:dyDescent="0.2">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x14ac:dyDescent="0.2">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x14ac:dyDescent="0.2">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x14ac:dyDescent="0.2">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x14ac:dyDescent="0.2">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x14ac:dyDescent="0.2">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x14ac:dyDescent="0.2">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x14ac:dyDescent="0.2">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x14ac:dyDescent="0.2">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x14ac:dyDescent="0.2">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x14ac:dyDescent="0.2">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x14ac:dyDescent="0.2">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x14ac:dyDescent="0.2">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x14ac:dyDescent="0.2">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x14ac:dyDescent="0.2">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x14ac:dyDescent="0.2">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x14ac:dyDescent="0.2">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x14ac:dyDescent="0.2">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x14ac:dyDescent="0.2">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x14ac:dyDescent="0.2">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x14ac:dyDescent="0.2">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x14ac:dyDescent="0.2">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x14ac:dyDescent="0.2">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x14ac:dyDescent="0.2">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x14ac:dyDescent="0.2">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x14ac:dyDescent="0.2">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x14ac:dyDescent="0.2">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x14ac:dyDescent="0.2">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x14ac:dyDescent="0.2">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x14ac:dyDescent="0.2">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x14ac:dyDescent="0.2">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x14ac:dyDescent="0.2">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x14ac:dyDescent="0.2">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x14ac:dyDescent="0.2">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x14ac:dyDescent="0.2">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x14ac:dyDescent="0.2">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x14ac:dyDescent="0.2">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x14ac:dyDescent="0.2">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x14ac:dyDescent="0.2">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x14ac:dyDescent="0.2">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x14ac:dyDescent="0.2">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x14ac:dyDescent="0.2">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ref="AC82:AC145" si="6">IF(AND($M82&lt;&gt;"",IFERROR(ABS($M82)&gt;ABS($L82),0)),1,0)</f>
        <v>0</v>
      </c>
      <c r="AD82" s="255">
        <f t="shared" ref="AD82:AD145" si="7">IF($L82&lt;&gt;"",IF(AND($U82&lt;&gt;"",OR(AND(IFERROR(ABS($U82)&lt;&gt;ABS($L82),0),$N82=""),AND(ISNONTEXT($N82),IFERROR(ABS($U82)&gt;ABS($L82),0)),ISTEXT(U82))),1,0),0)</f>
        <v>0</v>
      </c>
      <c r="AE82" s="255">
        <f t="shared" ref="AE82:AE145" si="8">IF(AND($X82&lt;&gt;0,$U82&lt;&gt;"",IFERROR(ABS($X82)&gt;ABS($U82),0)),1,0)</f>
        <v>0</v>
      </c>
      <c r="AF82" s="255">
        <f t="shared" ref="AF82:AF145" si="9">IF(AND($X82&lt;&gt;0,$U82&lt;&gt;"",$M82&lt;&gt;"",OR(ISNUMBER($N82),$N82=""),ABS($X82)&gt;IFERROR(ABS($M82),0)),1,0)</f>
        <v>0</v>
      </c>
      <c r="AG82" s="271"/>
    </row>
    <row r="83" spans="1:33" s="21" customFormat="1" ht="16.5" customHeight="1" x14ac:dyDescent="0.2">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v>0</v>
      </c>
      <c r="AD83" s="255">
        <f t="shared" si="7"/>
        <v>0</v>
      </c>
      <c r="AE83" s="255">
        <f t="shared" si="8"/>
        <v>0</v>
      </c>
      <c r="AF83" s="255">
        <f t="shared" si="9"/>
        <v>0</v>
      </c>
      <c r="AG83" s="271"/>
    </row>
    <row r="84" spans="1:33" s="21" customFormat="1" ht="16.5" customHeight="1" x14ac:dyDescent="0.2">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ref="AA84:AA147" si="10">IFERROR(X84+Y84,0)</f>
        <v>0</v>
      </c>
      <c r="AB84" s="270"/>
      <c r="AC84" s="255">
        <f t="shared" si="6"/>
        <v>0</v>
      </c>
      <c r="AD84" s="255">
        <f t="shared" si="7"/>
        <v>0</v>
      </c>
      <c r="AE84" s="255">
        <f t="shared" si="8"/>
        <v>0</v>
      </c>
      <c r="AF84" s="255">
        <f t="shared" si="9"/>
        <v>0</v>
      </c>
      <c r="AG84" s="271"/>
    </row>
    <row r="85" spans="1:33" s="21" customFormat="1" ht="16.5" customHeight="1" x14ac:dyDescent="0.2">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x14ac:dyDescent="0.2">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x14ac:dyDescent="0.2">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x14ac:dyDescent="0.2">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x14ac:dyDescent="0.2">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x14ac:dyDescent="0.2">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x14ac:dyDescent="0.2">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x14ac:dyDescent="0.2">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x14ac:dyDescent="0.2">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x14ac:dyDescent="0.2">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x14ac:dyDescent="0.2">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x14ac:dyDescent="0.2">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x14ac:dyDescent="0.2">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x14ac:dyDescent="0.2">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x14ac:dyDescent="0.2">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x14ac:dyDescent="0.2">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x14ac:dyDescent="0.2">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x14ac:dyDescent="0.2">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x14ac:dyDescent="0.2">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x14ac:dyDescent="0.2">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x14ac:dyDescent="0.2">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x14ac:dyDescent="0.2">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x14ac:dyDescent="0.2">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x14ac:dyDescent="0.2">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x14ac:dyDescent="0.2">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x14ac:dyDescent="0.2">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x14ac:dyDescent="0.2">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x14ac:dyDescent="0.2">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x14ac:dyDescent="0.2">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x14ac:dyDescent="0.2">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x14ac:dyDescent="0.2">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x14ac:dyDescent="0.2">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x14ac:dyDescent="0.2">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x14ac:dyDescent="0.2">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x14ac:dyDescent="0.2">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x14ac:dyDescent="0.2">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x14ac:dyDescent="0.2">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x14ac:dyDescent="0.2">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x14ac:dyDescent="0.2">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x14ac:dyDescent="0.2">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x14ac:dyDescent="0.2">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x14ac:dyDescent="0.2">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x14ac:dyDescent="0.2">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x14ac:dyDescent="0.2">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x14ac:dyDescent="0.2">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x14ac:dyDescent="0.2">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x14ac:dyDescent="0.2">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x14ac:dyDescent="0.2">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x14ac:dyDescent="0.2">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x14ac:dyDescent="0.2">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x14ac:dyDescent="0.2">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x14ac:dyDescent="0.2">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x14ac:dyDescent="0.2">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x14ac:dyDescent="0.2">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x14ac:dyDescent="0.2">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x14ac:dyDescent="0.2">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x14ac:dyDescent="0.2">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x14ac:dyDescent="0.2">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x14ac:dyDescent="0.2">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x14ac:dyDescent="0.2">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x14ac:dyDescent="0.2">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x14ac:dyDescent="0.2">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ref="AC146:AC209" si="11">IF(AND($M146&lt;&gt;"",IFERROR(ABS($M146)&gt;ABS($L146),0)),1,0)</f>
        <v>0</v>
      </c>
      <c r="AD146" s="255">
        <f t="shared" ref="AD146:AD209" si="12">IF($L146&lt;&gt;"",IF(AND($U146&lt;&gt;"",OR(AND(IFERROR(ABS($U146)&lt;&gt;ABS($L146),0),$N146=""),AND(ISNONTEXT($N146),IFERROR(ABS($U146)&gt;ABS($L146),0)),ISTEXT(U146))),1,0),0)</f>
        <v>0</v>
      </c>
      <c r="AE146" s="255">
        <f t="shared" ref="AE146:AE209" si="13">IF(AND($X146&lt;&gt;0,$U146&lt;&gt;"",IFERROR(ABS($X146)&gt;ABS($U146),0)),1,0)</f>
        <v>0</v>
      </c>
      <c r="AF146" s="255">
        <f t="shared" ref="AF146:AF209" si="14">IF(AND($X146&lt;&gt;0,$U146&lt;&gt;"",$M146&lt;&gt;"",OR(ISNUMBER($N146),$N146=""),ABS($X146)&gt;IFERROR(ABS($M146),0)),1,0)</f>
        <v>0</v>
      </c>
      <c r="AG146" s="271"/>
    </row>
    <row r="147" spans="1:33" s="21" customFormat="1" ht="16.5" customHeight="1" x14ac:dyDescent="0.2">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v>0</v>
      </c>
      <c r="AD147" s="255">
        <f t="shared" si="12"/>
        <v>0</v>
      </c>
      <c r="AE147" s="255">
        <f t="shared" si="13"/>
        <v>0</v>
      </c>
      <c r="AF147" s="255">
        <f t="shared" si="14"/>
        <v>0</v>
      </c>
      <c r="AG147" s="271"/>
    </row>
    <row r="148" spans="1:33" s="21" customFormat="1" ht="16.5" customHeight="1" x14ac:dyDescent="0.2">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ref="AA148:AA211" si="15">IFERROR(X148+Y148,0)</f>
        <v>0</v>
      </c>
      <c r="AB148" s="270"/>
      <c r="AC148" s="255">
        <f t="shared" si="11"/>
        <v>0</v>
      </c>
      <c r="AD148" s="255">
        <f t="shared" si="12"/>
        <v>0</v>
      </c>
      <c r="AE148" s="255">
        <f t="shared" si="13"/>
        <v>0</v>
      </c>
      <c r="AF148" s="255">
        <f t="shared" si="14"/>
        <v>0</v>
      </c>
      <c r="AG148" s="271"/>
    </row>
    <row r="149" spans="1:33" s="21" customFormat="1" ht="16.5" customHeight="1" x14ac:dyDescent="0.2">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x14ac:dyDescent="0.2">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x14ac:dyDescent="0.2">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x14ac:dyDescent="0.2">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x14ac:dyDescent="0.2">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x14ac:dyDescent="0.2">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x14ac:dyDescent="0.2">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x14ac:dyDescent="0.2">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x14ac:dyDescent="0.2">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x14ac:dyDescent="0.2">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x14ac:dyDescent="0.2">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x14ac:dyDescent="0.2">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x14ac:dyDescent="0.2">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x14ac:dyDescent="0.2">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x14ac:dyDescent="0.2">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x14ac:dyDescent="0.2">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x14ac:dyDescent="0.2">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x14ac:dyDescent="0.2">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x14ac:dyDescent="0.2">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x14ac:dyDescent="0.2">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x14ac:dyDescent="0.2">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x14ac:dyDescent="0.2">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x14ac:dyDescent="0.2">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x14ac:dyDescent="0.2">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x14ac:dyDescent="0.2">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x14ac:dyDescent="0.2">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x14ac:dyDescent="0.2">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x14ac:dyDescent="0.2">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x14ac:dyDescent="0.2">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x14ac:dyDescent="0.2">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x14ac:dyDescent="0.2">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x14ac:dyDescent="0.2">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x14ac:dyDescent="0.2">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x14ac:dyDescent="0.2">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x14ac:dyDescent="0.2">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x14ac:dyDescent="0.2">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x14ac:dyDescent="0.2">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x14ac:dyDescent="0.2">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x14ac:dyDescent="0.2">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x14ac:dyDescent="0.2">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x14ac:dyDescent="0.2">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x14ac:dyDescent="0.2">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x14ac:dyDescent="0.2">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x14ac:dyDescent="0.2">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x14ac:dyDescent="0.2">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x14ac:dyDescent="0.2">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x14ac:dyDescent="0.2">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x14ac:dyDescent="0.2">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x14ac:dyDescent="0.2">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x14ac:dyDescent="0.2">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x14ac:dyDescent="0.2">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x14ac:dyDescent="0.2">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x14ac:dyDescent="0.2">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x14ac:dyDescent="0.2">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x14ac:dyDescent="0.2">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x14ac:dyDescent="0.2">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x14ac:dyDescent="0.2">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x14ac:dyDescent="0.2">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x14ac:dyDescent="0.2">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x14ac:dyDescent="0.2">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x14ac:dyDescent="0.2">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x14ac:dyDescent="0.2">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ref="AC210:AC273" si="16">IF(AND($M210&lt;&gt;"",IFERROR(ABS($M210)&gt;ABS($L210),0)),1,0)</f>
        <v>0</v>
      </c>
      <c r="AD210" s="255">
        <f t="shared" ref="AD210:AD273" si="17">IF($L210&lt;&gt;"",IF(AND($U210&lt;&gt;"",OR(AND(IFERROR(ABS($U210)&lt;&gt;ABS($L210),0),$N210=""),AND(ISNONTEXT($N210),IFERROR(ABS($U210)&gt;ABS($L210),0)),ISTEXT(U210))),1,0),0)</f>
        <v>0</v>
      </c>
      <c r="AE210" s="255">
        <f t="shared" ref="AE210:AE273" si="18">IF(AND($X210&lt;&gt;0,$U210&lt;&gt;"",IFERROR(ABS($X210)&gt;ABS($U210),0)),1,0)</f>
        <v>0</v>
      </c>
      <c r="AF210" s="255">
        <f t="shared" ref="AF210:AF273" si="19">IF(AND($X210&lt;&gt;0,$U210&lt;&gt;"",$M210&lt;&gt;"",OR(ISNUMBER($N210),$N210=""),ABS($X210)&gt;IFERROR(ABS($M210),0)),1,0)</f>
        <v>0</v>
      </c>
      <c r="AG210" s="271"/>
    </row>
    <row r="211" spans="1:33" s="21" customFormat="1" ht="16.5" customHeight="1" x14ac:dyDescent="0.2">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v>0</v>
      </c>
      <c r="AD211" s="255">
        <f t="shared" si="17"/>
        <v>0</v>
      </c>
      <c r="AE211" s="255">
        <f t="shared" si="18"/>
        <v>0</v>
      </c>
      <c r="AF211" s="255">
        <f t="shared" si="19"/>
        <v>0</v>
      </c>
      <c r="AG211" s="271"/>
    </row>
    <row r="212" spans="1:33" s="21" customFormat="1" ht="16.5" customHeight="1" x14ac:dyDescent="0.2">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ref="AA212:AA275" si="20">IFERROR(X212+Y212,0)</f>
        <v>0</v>
      </c>
      <c r="AB212" s="270"/>
      <c r="AC212" s="255">
        <f t="shared" si="16"/>
        <v>0</v>
      </c>
      <c r="AD212" s="255">
        <f t="shared" si="17"/>
        <v>0</v>
      </c>
      <c r="AE212" s="255">
        <f t="shared" si="18"/>
        <v>0</v>
      </c>
      <c r="AF212" s="255">
        <f t="shared" si="19"/>
        <v>0</v>
      </c>
      <c r="AG212" s="271"/>
    </row>
    <row r="213" spans="1:33" s="21" customFormat="1" ht="16.5" customHeight="1" x14ac:dyDescent="0.2">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x14ac:dyDescent="0.2">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x14ac:dyDescent="0.2">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x14ac:dyDescent="0.2">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x14ac:dyDescent="0.2">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x14ac:dyDescent="0.2">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x14ac:dyDescent="0.2">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x14ac:dyDescent="0.2">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x14ac:dyDescent="0.2">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x14ac:dyDescent="0.2">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x14ac:dyDescent="0.2">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x14ac:dyDescent="0.2">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x14ac:dyDescent="0.2">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x14ac:dyDescent="0.2">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x14ac:dyDescent="0.2">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x14ac:dyDescent="0.2">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x14ac:dyDescent="0.2">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x14ac:dyDescent="0.2">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x14ac:dyDescent="0.2">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x14ac:dyDescent="0.2">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x14ac:dyDescent="0.2">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x14ac:dyDescent="0.2">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x14ac:dyDescent="0.2">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x14ac:dyDescent="0.2">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x14ac:dyDescent="0.2">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x14ac:dyDescent="0.2">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x14ac:dyDescent="0.2">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x14ac:dyDescent="0.2">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x14ac:dyDescent="0.2">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x14ac:dyDescent="0.2">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x14ac:dyDescent="0.2">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x14ac:dyDescent="0.2">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x14ac:dyDescent="0.2">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x14ac:dyDescent="0.2">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x14ac:dyDescent="0.2">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x14ac:dyDescent="0.2">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x14ac:dyDescent="0.2">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x14ac:dyDescent="0.2">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x14ac:dyDescent="0.2">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x14ac:dyDescent="0.2">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x14ac:dyDescent="0.2">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x14ac:dyDescent="0.2">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x14ac:dyDescent="0.2">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x14ac:dyDescent="0.2">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x14ac:dyDescent="0.2">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x14ac:dyDescent="0.2">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x14ac:dyDescent="0.2">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x14ac:dyDescent="0.2">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x14ac:dyDescent="0.2">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x14ac:dyDescent="0.2">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x14ac:dyDescent="0.2">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x14ac:dyDescent="0.2">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x14ac:dyDescent="0.2">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x14ac:dyDescent="0.2">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x14ac:dyDescent="0.2">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x14ac:dyDescent="0.2">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x14ac:dyDescent="0.2">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x14ac:dyDescent="0.2">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x14ac:dyDescent="0.2">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x14ac:dyDescent="0.2">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x14ac:dyDescent="0.2">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x14ac:dyDescent="0.2">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ref="AC274:AC337" si="21">IF(AND($M274&lt;&gt;"",IFERROR(ABS($M274)&gt;ABS($L274),0)),1,0)</f>
        <v>0</v>
      </c>
      <c r="AD274" s="255">
        <f t="shared" ref="AD274:AD337" si="22">IF($L274&lt;&gt;"",IF(AND($U274&lt;&gt;"",OR(AND(IFERROR(ABS($U274)&lt;&gt;ABS($L274),0),$N274=""),AND(ISNONTEXT($N274),IFERROR(ABS($U274)&gt;ABS($L274),0)),ISTEXT(U274))),1,0),0)</f>
        <v>0</v>
      </c>
      <c r="AE274" s="255">
        <f t="shared" ref="AE274:AE337" si="23">IF(AND($X274&lt;&gt;0,$U274&lt;&gt;"",IFERROR(ABS($X274)&gt;ABS($U274),0)),1,0)</f>
        <v>0</v>
      </c>
      <c r="AF274" s="255">
        <f t="shared" ref="AF274:AF337" si="24">IF(AND($X274&lt;&gt;0,$U274&lt;&gt;"",$M274&lt;&gt;"",OR(ISNUMBER($N274),$N274=""),ABS($X274)&gt;IFERROR(ABS($M274),0)),1,0)</f>
        <v>0</v>
      </c>
      <c r="AG274" s="271"/>
    </row>
    <row r="275" spans="1:33" s="21" customFormat="1" ht="16.5" customHeight="1" x14ac:dyDescent="0.2">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v>0</v>
      </c>
      <c r="AD275" s="255">
        <f t="shared" si="22"/>
        <v>0</v>
      </c>
      <c r="AE275" s="255">
        <f t="shared" si="23"/>
        <v>0</v>
      </c>
      <c r="AF275" s="255">
        <f t="shared" si="24"/>
        <v>0</v>
      </c>
      <c r="AG275" s="271"/>
    </row>
    <row r="276" spans="1:33" s="21" customFormat="1" ht="16.5" customHeight="1" x14ac:dyDescent="0.2">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ref="AA276:AA339" si="25">IFERROR(X276+Y276,0)</f>
        <v>0</v>
      </c>
      <c r="AB276" s="270"/>
      <c r="AC276" s="255">
        <f t="shared" si="21"/>
        <v>0</v>
      </c>
      <c r="AD276" s="255">
        <f t="shared" si="22"/>
        <v>0</v>
      </c>
      <c r="AE276" s="255">
        <f t="shared" si="23"/>
        <v>0</v>
      </c>
      <c r="AF276" s="255">
        <f t="shared" si="24"/>
        <v>0</v>
      </c>
      <c r="AG276" s="271"/>
    </row>
    <row r="277" spans="1:33" s="21" customFormat="1" ht="16.5" customHeight="1" x14ac:dyDescent="0.2">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x14ac:dyDescent="0.2">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x14ac:dyDescent="0.2">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x14ac:dyDescent="0.2">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x14ac:dyDescent="0.2">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x14ac:dyDescent="0.2">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x14ac:dyDescent="0.2">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x14ac:dyDescent="0.2">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x14ac:dyDescent="0.2">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x14ac:dyDescent="0.2">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x14ac:dyDescent="0.2">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x14ac:dyDescent="0.2">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x14ac:dyDescent="0.2">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x14ac:dyDescent="0.2">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x14ac:dyDescent="0.2">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x14ac:dyDescent="0.2">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x14ac:dyDescent="0.2">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x14ac:dyDescent="0.2">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x14ac:dyDescent="0.2">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x14ac:dyDescent="0.2">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x14ac:dyDescent="0.2">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x14ac:dyDescent="0.2">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x14ac:dyDescent="0.2">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x14ac:dyDescent="0.2">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x14ac:dyDescent="0.2">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x14ac:dyDescent="0.2">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x14ac:dyDescent="0.2">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x14ac:dyDescent="0.2">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x14ac:dyDescent="0.2">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x14ac:dyDescent="0.2">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x14ac:dyDescent="0.2">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x14ac:dyDescent="0.2">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x14ac:dyDescent="0.2">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x14ac:dyDescent="0.2">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x14ac:dyDescent="0.2">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x14ac:dyDescent="0.2">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x14ac:dyDescent="0.2">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x14ac:dyDescent="0.2">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x14ac:dyDescent="0.2">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x14ac:dyDescent="0.2">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x14ac:dyDescent="0.2">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x14ac:dyDescent="0.2">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x14ac:dyDescent="0.2">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x14ac:dyDescent="0.2">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x14ac:dyDescent="0.2">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x14ac:dyDescent="0.2">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x14ac:dyDescent="0.2">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x14ac:dyDescent="0.2">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x14ac:dyDescent="0.2">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x14ac:dyDescent="0.2">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x14ac:dyDescent="0.2">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x14ac:dyDescent="0.2">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x14ac:dyDescent="0.2">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x14ac:dyDescent="0.2">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x14ac:dyDescent="0.2">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x14ac:dyDescent="0.2">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x14ac:dyDescent="0.2">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x14ac:dyDescent="0.2">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x14ac:dyDescent="0.2">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x14ac:dyDescent="0.2">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x14ac:dyDescent="0.2">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x14ac:dyDescent="0.2">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ref="AC338:AC401" si="26">IF(AND($M338&lt;&gt;"",IFERROR(ABS($M338)&gt;ABS($L338),0)),1,0)</f>
        <v>0</v>
      </c>
      <c r="AD338" s="255">
        <f t="shared" ref="AD338:AD401" si="27">IF($L338&lt;&gt;"",IF(AND($U338&lt;&gt;"",OR(AND(IFERROR(ABS($U338)&lt;&gt;ABS($L338),0),$N338=""),AND(ISNONTEXT($N338),IFERROR(ABS($U338)&gt;ABS($L338),0)),ISTEXT(U338))),1,0),0)</f>
        <v>0</v>
      </c>
      <c r="AE338" s="255">
        <f t="shared" ref="AE338:AE401" si="28">IF(AND($X338&lt;&gt;0,$U338&lt;&gt;"",IFERROR(ABS($X338)&gt;ABS($U338),0)),1,0)</f>
        <v>0</v>
      </c>
      <c r="AF338" s="255">
        <f t="shared" ref="AF338:AF401" si="29">IF(AND($X338&lt;&gt;0,$U338&lt;&gt;"",$M338&lt;&gt;"",OR(ISNUMBER($N338),$N338=""),ABS($X338)&gt;IFERROR(ABS($M338),0)),1,0)</f>
        <v>0</v>
      </c>
      <c r="AG338" s="271"/>
    </row>
    <row r="339" spans="1:33" s="21" customFormat="1" ht="16.5" customHeight="1" x14ac:dyDescent="0.2">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v>0</v>
      </c>
      <c r="AD339" s="255">
        <f t="shared" si="27"/>
        <v>0</v>
      </c>
      <c r="AE339" s="255">
        <f t="shared" si="28"/>
        <v>0</v>
      </c>
      <c r="AF339" s="255">
        <f t="shared" si="29"/>
        <v>0</v>
      </c>
      <c r="AG339" s="271"/>
    </row>
    <row r="340" spans="1:33" s="21" customFormat="1" ht="16.5" customHeight="1" x14ac:dyDescent="0.2">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ref="AA340:AA403" si="30">IFERROR(X340+Y340,0)</f>
        <v>0</v>
      </c>
      <c r="AB340" s="270"/>
      <c r="AC340" s="255">
        <f t="shared" si="26"/>
        <v>0</v>
      </c>
      <c r="AD340" s="255">
        <f t="shared" si="27"/>
        <v>0</v>
      </c>
      <c r="AE340" s="255">
        <f t="shared" si="28"/>
        <v>0</v>
      </c>
      <c r="AF340" s="255">
        <f t="shared" si="29"/>
        <v>0</v>
      </c>
      <c r="AG340" s="271"/>
    </row>
    <row r="341" spans="1:33" s="21" customFormat="1" ht="16.5" customHeight="1" x14ac:dyDescent="0.2">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x14ac:dyDescent="0.2">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x14ac:dyDescent="0.2">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x14ac:dyDescent="0.2">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x14ac:dyDescent="0.2">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x14ac:dyDescent="0.2">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x14ac:dyDescent="0.2">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x14ac:dyDescent="0.2">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x14ac:dyDescent="0.2">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x14ac:dyDescent="0.2">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x14ac:dyDescent="0.2">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x14ac:dyDescent="0.2">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x14ac:dyDescent="0.2">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x14ac:dyDescent="0.2">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x14ac:dyDescent="0.2">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x14ac:dyDescent="0.2">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x14ac:dyDescent="0.2">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x14ac:dyDescent="0.2">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x14ac:dyDescent="0.2">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x14ac:dyDescent="0.2">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x14ac:dyDescent="0.2">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x14ac:dyDescent="0.2">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x14ac:dyDescent="0.2">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x14ac:dyDescent="0.2">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x14ac:dyDescent="0.2">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x14ac:dyDescent="0.2">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x14ac:dyDescent="0.2">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x14ac:dyDescent="0.2">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x14ac:dyDescent="0.2">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x14ac:dyDescent="0.2">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x14ac:dyDescent="0.2">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x14ac:dyDescent="0.2">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x14ac:dyDescent="0.2">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x14ac:dyDescent="0.2">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x14ac:dyDescent="0.2">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x14ac:dyDescent="0.2">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x14ac:dyDescent="0.2">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x14ac:dyDescent="0.2">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x14ac:dyDescent="0.2">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x14ac:dyDescent="0.2">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x14ac:dyDescent="0.2">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x14ac:dyDescent="0.2">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x14ac:dyDescent="0.2">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x14ac:dyDescent="0.2">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x14ac:dyDescent="0.2">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x14ac:dyDescent="0.2">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x14ac:dyDescent="0.2">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x14ac:dyDescent="0.2">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x14ac:dyDescent="0.2">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x14ac:dyDescent="0.2">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x14ac:dyDescent="0.2">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x14ac:dyDescent="0.2">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x14ac:dyDescent="0.2">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x14ac:dyDescent="0.2">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x14ac:dyDescent="0.2">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x14ac:dyDescent="0.2">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x14ac:dyDescent="0.2">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x14ac:dyDescent="0.2">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x14ac:dyDescent="0.2">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x14ac:dyDescent="0.2">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x14ac:dyDescent="0.2">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x14ac:dyDescent="0.2">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ref="AC402:AC465" si="31">IF(AND($M402&lt;&gt;"",IFERROR(ABS($M402)&gt;ABS($L402),0)),1,0)</f>
        <v>0</v>
      </c>
      <c r="AD402" s="255">
        <f t="shared" ref="AD402:AD465" si="32">IF($L402&lt;&gt;"",IF(AND($U402&lt;&gt;"",OR(AND(IFERROR(ABS($U402)&lt;&gt;ABS($L402),0),$N402=""),AND(ISNONTEXT($N402),IFERROR(ABS($U402)&gt;ABS($L402),0)),ISTEXT(U402))),1,0),0)</f>
        <v>0</v>
      </c>
      <c r="AE402" s="255">
        <f t="shared" ref="AE402:AE465" si="33">IF(AND($X402&lt;&gt;0,$U402&lt;&gt;"",IFERROR(ABS($X402)&gt;ABS($U402),0)),1,0)</f>
        <v>0</v>
      </c>
      <c r="AF402" s="255">
        <f t="shared" ref="AF402:AF465" si="34">IF(AND($X402&lt;&gt;0,$U402&lt;&gt;"",$M402&lt;&gt;"",OR(ISNUMBER($N402),$N402=""),ABS($X402)&gt;IFERROR(ABS($M402),0)),1,0)</f>
        <v>0</v>
      </c>
      <c r="AG402" s="271"/>
    </row>
    <row r="403" spans="1:33" s="21" customFormat="1" ht="16.5" customHeight="1" x14ac:dyDescent="0.2">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v>0</v>
      </c>
      <c r="AD403" s="255">
        <f t="shared" si="32"/>
        <v>0</v>
      </c>
      <c r="AE403" s="255">
        <f t="shared" si="33"/>
        <v>0</v>
      </c>
      <c r="AF403" s="255">
        <f t="shared" si="34"/>
        <v>0</v>
      </c>
      <c r="AG403" s="271"/>
    </row>
    <row r="404" spans="1:33" s="21" customFormat="1" ht="16.5" customHeight="1" x14ac:dyDescent="0.2">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ref="AA404:AA467" si="35">IFERROR(X404+Y404,0)</f>
        <v>0</v>
      </c>
      <c r="AB404" s="270"/>
      <c r="AC404" s="255">
        <f t="shared" si="31"/>
        <v>0</v>
      </c>
      <c r="AD404" s="255">
        <f t="shared" si="32"/>
        <v>0</v>
      </c>
      <c r="AE404" s="255">
        <f t="shared" si="33"/>
        <v>0</v>
      </c>
      <c r="AF404" s="255">
        <f t="shared" si="34"/>
        <v>0</v>
      </c>
      <c r="AG404" s="271"/>
    </row>
    <row r="405" spans="1:33" s="21" customFormat="1" ht="16.5" customHeight="1" x14ac:dyDescent="0.2">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x14ac:dyDescent="0.2">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x14ac:dyDescent="0.2">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x14ac:dyDescent="0.2">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x14ac:dyDescent="0.2">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x14ac:dyDescent="0.2">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x14ac:dyDescent="0.2">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x14ac:dyDescent="0.2">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x14ac:dyDescent="0.2">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x14ac:dyDescent="0.2">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x14ac:dyDescent="0.2">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x14ac:dyDescent="0.2">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x14ac:dyDescent="0.2">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x14ac:dyDescent="0.2">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x14ac:dyDescent="0.2">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x14ac:dyDescent="0.2">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x14ac:dyDescent="0.2">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x14ac:dyDescent="0.2">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x14ac:dyDescent="0.2">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x14ac:dyDescent="0.2">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x14ac:dyDescent="0.2">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x14ac:dyDescent="0.2">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x14ac:dyDescent="0.2">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x14ac:dyDescent="0.2">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x14ac:dyDescent="0.2">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x14ac:dyDescent="0.2">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x14ac:dyDescent="0.2">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x14ac:dyDescent="0.2">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x14ac:dyDescent="0.2">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x14ac:dyDescent="0.2">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x14ac:dyDescent="0.2">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x14ac:dyDescent="0.2">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x14ac:dyDescent="0.2">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x14ac:dyDescent="0.2">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x14ac:dyDescent="0.2">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x14ac:dyDescent="0.2">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x14ac:dyDescent="0.2">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x14ac:dyDescent="0.2">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x14ac:dyDescent="0.2">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x14ac:dyDescent="0.2">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x14ac:dyDescent="0.2">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x14ac:dyDescent="0.2">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x14ac:dyDescent="0.2">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x14ac:dyDescent="0.2">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x14ac:dyDescent="0.2">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x14ac:dyDescent="0.2">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x14ac:dyDescent="0.2">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x14ac:dyDescent="0.2">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x14ac:dyDescent="0.2">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x14ac:dyDescent="0.2">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x14ac:dyDescent="0.2">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x14ac:dyDescent="0.2">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x14ac:dyDescent="0.2">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x14ac:dyDescent="0.2">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x14ac:dyDescent="0.2">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x14ac:dyDescent="0.2">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x14ac:dyDescent="0.2">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x14ac:dyDescent="0.2">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x14ac:dyDescent="0.2">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x14ac:dyDescent="0.2">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x14ac:dyDescent="0.2">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x14ac:dyDescent="0.2">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ref="AC466:AC529" si="36">IF(AND($M466&lt;&gt;"",IFERROR(ABS($M466)&gt;ABS($L466),0)),1,0)</f>
        <v>0</v>
      </c>
      <c r="AD466" s="255">
        <f t="shared" ref="AD466:AD529" si="37">IF($L466&lt;&gt;"",IF(AND($U466&lt;&gt;"",OR(AND(IFERROR(ABS($U466)&lt;&gt;ABS($L466),0),$N466=""),AND(ISNONTEXT($N466),IFERROR(ABS($U466)&gt;ABS($L466),0)),ISTEXT(U466))),1,0),0)</f>
        <v>0</v>
      </c>
      <c r="AE466" s="255">
        <f t="shared" ref="AE466:AE529" si="38">IF(AND($X466&lt;&gt;0,$U466&lt;&gt;"",IFERROR(ABS($X466)&gt;ABS($U466),0)),1,0)</f>
        <v>0</v>
      </c>
      <c r="AF466" s="255">
        <f t="shared" ref="AF466:AF529" si="39">IF(AND($X466&lt;&gt;0,$U466&lt;&gt;"",$M466&lt;&gt;"",OR(ISNUMBER($N466),$N466=""),ABS($X466)&gt;IFERROR(ABS($M466),0)),1,0)</f>
        <v>0</v>
      </c>
      <c r="AG466" s="271"/>
    </row>
    <row r="467" spans="1:33" s="21" customFormat="1" ht="16.5" customHeight="1" x14ac:dyDescent="0.2">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v>0</v>
      </c>
      <c r="AD467" s="255">
        <f t="shared" si="37"/>
        <v>0</v>
      </c>
      <c r="AE467" s="255">
        <f t="shared" si="38"/>
        <v>0</v>
      </c>
      <c r="AF467" s="255">
        <f t="shared" si="39"/>
        <v>0</v>
      </c>
      <c r="AG467" s="271"/>
    </row>
    <row r="468" spans="1:33" s="21" customFormat="1" ht="16.5" customHeight="1" x14ac:dyDescent="0.2">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ref="AA468:AA531" si="40">IFERROR(X468+Y468,0)</f>
        <v>0</v>
      </c>
      <c r="AB468" s="270"/>
      <c r="AC468" s="255">
        <f t="shared" si="36"/>
        <v>0</v>
      </c>
      <c r="AD468" s="255">
        <f t="shared" si="37"/>
        <v>0</v>
      </c>
      <c r="AE468" s="255">
        <f t="shared" si="38"/>
        <v>0</v>
      </c>
      <c r="AF468" s="255">
        <f t="shared" si="39"/>
        <v>0</v>
      </c>
      <c r="AG468" s="271"/>
    </row>
    <row r="469" spans="1:33" s="21" customFormat="1" ht="16.5" customHeight="1" x14ac:dyDescent="0.2">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x14ac:dyDescent="0.2">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x14ac:dyDescent="0.2">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x14ac:dyDescent="0.2">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x14ac:dyDescent="0.2">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x14ac:dyDescent="0.2">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x14ac:dyDescent="0.2">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x14ac:dyDescent="0.2">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x14ac:dyDescent="0.2">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x14ac:dyDescent="0.2">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x14ac:dyDescent="0.2">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x14ac:dyDescent="0.2">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x14ac:dyDescent="0.2">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x14ac:dyDescent="0.2">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x14ac:dyDescent="0.2">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x14ac:dyDescent="0.2">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x14ac:dyDescent="0.2">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x14ac:dyDescent="0.2">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x14ac:dyDescent="0.2">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x14ac:dyDescent="0.2">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x14ac:dyDescent="0.2">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x14ac:dyDescent="0.2">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x14ac:dyDescent="0.2">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x14ac:dyDescent="0.2">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x14ac:dyDescent="0.2">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x14ac:dyDescent="0.2">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x14ac:dyDescent="0.2">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x14ac:dyDescent="0.2">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x14ac:dyDescent="0.2">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x14ac:dyDescent="0.2">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x14ac:dyDescent="0.2">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x14ac:dyDescent="0.2">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x14ac:dyDescent="0.2">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x14ac:dyDescent="0.2">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x14ac:dyDescent="0.2">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x14ac:dyDescent="0.2">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x14ac:dyDescent="0.2">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x14ac:dyDescent="0.2">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x14ac:dyDescent="0.2">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x14ac:dyDescent="0.2">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x14ac:dyDescent="0.2">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x14ac:dyDescent="0.2">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x14ac:dyDescent="0.2">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x14ac:dyDescent="0.2">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x14ac:dyDescent="0.2">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x14ac:dyDescent="0.2">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x14ac:dyDescent="0.2">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x14ac:dyDescent="0.2">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x14ac:dyDescent="0.2">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x14ac:dyDescent="0.2">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x14ac:dyDescent="0.2">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x14ac:dyDescent="0.2">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x14ac:dyDescent="0.2">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x14ac:dyDescent="0.2">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x14ac:dyDescent="0.2">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x14ac:dyDescent="0.2">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x14ac:dyDescent="0.2">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x14ac:dyDescent="0.2">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x14ac:dyDescent="0.2">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x14ac:dyDescent="0.2">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x14ac:dyDescent="0.2">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x14ac:dyDescent="0.2">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ref="AC530:AC545" si="41">IF(AND($M530&lt;&gt;"",IFERROR(ABS($M530)&gt;ABS($L530),0)),1,0)</f>
        <v>0</v>
      </c>
      <c r="AD530" s="255">
        <f t="shared" ref="AD530:AD545" si="42">IF($L530&lt;&gt;"",IF(AND($U530&lt;&gt;"",OR(AND(IFERROR(ABS($U530)&lt;&gt;ABS($L530),0),$N530=""),AND(ISNONTEXT($N530),IFERROR(ABS($U530)&gt;ABS($L530),0)),ISTEXT(U530))),1,0),0)</f>
        <v>0</v>
      </c>
      <c r="AE530" s="255">
        <f t="shared" ref="AE530:AE545" si="43">IF(AND($X530&lt;&gt;0,$U530&lt;&gt;"",IFERROR(ABS($X530)&gt;ABS($U530),0)),1,0)</f>
        <v>0</v>
      </c>
      <c r="AF530" s="255">
        <f t="shared" ref="AF530:AF545" si="44">IF(AND($X530&lt;&gt;0,$U530&lt;&gt;"",$M530&lt;&gt;"",OR(ISNUMBER($N530),$N530=""),ABS($X530)&gt;IFERROR(ABS($M530),0)),1,0)</f>
        <v>0</v>
      </c>
      <c r="AG530" s="271"/>
    </row>
    <row r="531" spans="1:33" s="21" customFormat="1" ht="16.5" customHeight="1" x14ac:dyDescent="0.2">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v>0</v>
      </c>
      <c r="AD531" s="255">
        <f t="shared" si="42"/>
        <v>0</v>
      </c>
      <c r="AE531" s="255">
        <f t="shared" si="43"/>
        <v>0</v>
      </c>
      <c r="AF531" s="255">
        <f t="shared" si="44"/>
        <v>0</v>
      </c>
      <c r="AG531" s="271"/>
    </row>
    <row r="532" spans="1:33" s="21" customFormat="1" ht="16.5" customHeight="1" x14ac:dyDescent="0.2">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ref="AA532:AA566" si="45">IFERROR(X532+Y532,0)</f>
        <v>0</v>
      </c>
      <c r="AB532" s="270"/>
      <c r="AC532" s="255">
        <f t="shared" si="41"/>
        <v>0</v>
      </c>
      <c r="AD532" s="255">
        <f t="shared" si="42"/>
        <v>0</v>
      </c>
      <c r="AE532" s="255">
        <f t="shared" si="43"/>
        <v>0</v>
      </c>
      <c r="AF532" s="255">
        <f t="shared" si="44"/>
        <v>0</v>
      </c>
      <c r="AG532" s="271"/>
    </row>
    <row r="533" spans="1:33" s="21" customFormat="1" ht="16.5" customHeight="1" x14ac:dyDescent="0.2">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x14ac:dyDescent="0.2">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x14ac:dyDescent="0.2">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x14ac:dyDescent="0.2">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x14ac:dyDescent="0.2">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x14ac:dyDescent="0.2">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x14ac:dyDescent="0.2">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x14ac:dyDescent="0.2">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x14ac:dyDescent="0.2">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x14ac:dyDescent="0.2">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x14ac:dyDescent="0.2">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x14ac:dyDescent="0.2">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x14ac:dyDescent="0.2">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x14ac:dyDescent="0.2">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ref="AC546:AC567" si="46">IF(AND($M546&lt;&gt;"",ABS($M546)&gt;ABS($L546)),1,0)</f>
        <v>0</v>
      </c>
      <c r="AD546" s="255">
        <f t="shared" ref="AD546:AD567" si="47">IF($L546&lt;&gt;"",IF(AND($U546&lt;&gt;"",ABS($U546)&lt;&gt;ABS($L546),OR(AND(ISNONTEXT($N546),ABS($U546)&gt;ABS($L546)),$N546="")),1,0),0)</f>
        <v>0</v>
      </c>
      <c r="AE546" s="255">
        <f t="shared" ref="AE546:AE567" si="48">IF(AND($X546&lt;&gt;0,$U546&lt;&gt;"",ABS($X546)&gt;ABS($U546)),1,0)</f>
        <v>0</v>
      </c>
      <c r="AF546" s="255">
        <f t="shared" ref="AF546:AF567" si="49">IF(AND($X546&lt;&gt;0,$U546&lt;&gt;"",$M546&lt;&gt;"",ABS($X546)&gt;ABS($M546)),1,0)</f>
        <v>0</v>
      </c>
      <c r="AG546" s="271"/>
    </row>
    <row r="547" spans="1:33" s="21" customFormat="1" ht="16.5" customHeight="1" x14ac:dyDescent="0.2">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6"/>
        <v>0</v>
      </c>
      <c r="AD547" s="255">
        <f t="shared" si="47"/>
        <v>0</v>
      </c>
      <c r="AE547" s="255">
        <f t="shared" si="48"/>
        <v>0</v>
      </c>
      <c r="AF547" s="255">
        <f t="shared" si="49"/>
        <v>0</v>
      </c>
      <c r="AG547" s="271"/>
    </row>
    <row r="548" spans="1:33" s="21" customFormat="1" ht="16.5" customHeight="1" x14ac:dyDescent="0.2">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6"/>
        <v>0</v>
      </c>
      <c r="AD548" s="255">
        <f t="shared" si="47"/>
        <v>0</v>
      </c>
      <c r="AE548" s="255">
        <f t="shared" si="48"/>
        <v>0</v>
      </c>
      <c r="AF548" s="255">
        <f t="shared" si="49"/>
        <v>0</v>
      </c>
      <c r="AG548" s="271"/>
    </row>
    <row r="549" spans="1:33" s="21" customFormat="1" ht="16.5" customHeight="1" x14ac:dyDescent="0.2">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6"/>
        <v>0</v>
      </c>
      <c r="AD549" s="255">
        <f t="shared" si="47"/>
        <v>0</v>
      </c>
      <c r="AE549" s="255">
        <f t="shared" si="48"/>
        <v>0</v>
      </c>
      <c r="AF549" s="255">
        <f t="shared" si="49"/>
        <v>0</v>
      </c>
      <c r="AG549" s="271"/>
    </row>
    <row r="550" spans="1:33" s="21" customFormat="1" ht="16.5" customHeight="1" x14ac:dyDescent="0.2">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6"/>
        <v>0</v>
      </c>
      <c r="AD550" s="255">
        <f t="shared" si="47"/>
        <v>0</v>
      </c>
      <c r="AE550" s="255">
        <f t="shared" si="48"/>
        <v>0</v>
      </c>
      <c r="AF550" s="255">
        <f t="shared" si="49"/>
        <v>0</v>
      </c>
      <c r="AG550" s="271"/>
    </row>
    <row r="551" spans="1:33" s="21" customFormat="1" ht="16.5" customHeight="1" x14ac:dyDescent="0.2">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6"/>
        <v>0</v>
      </c>
      <c r="AD551" s="255">
        <f t="shared" si="47"/>
        <v>0</v>
      </c>
      <c r="AE551" s="255">
        <f t="shared" si="48"/>
        <v>0</v>
      </c>
      <c r="AF551" s="255">
        <f t="shared" si="49"/>
        <v>0</v>
      </c>
      <c r="AG551" s="271"/>
    </row>
    <row r="552" spans="1:33" s="21" customFormat="1" ht="16.5" customHeight="1" x14ac:dyDescent="0.2">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6"/>
        <v>0</v>
      </c>
      <c r="AD552" s="255">
        <f t="shared" si="47"/>
        <v>0</v>
      </c>
      <c r="AE552" s="255">
        <f t="shared" si="48"/>
        <v>0</v>
      </c>
      <c r="AF552" s="255">
        <f t="shared" si="49"/>
        <v>0</v>
      </c>
      <c r="AG552" s="271"/>
    </row>
    <row r="553" spans="1:33" s="21" customFormat="1" ht="16.5" customHeight="1" x14ac:dyDescent="0.2">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6"/>
        <v>0</v>
      </c>
      <c r="AD553" s="255">
        <f t="shared" si="47"/>
        <v>0</v>
      </c>
      <c r="AE553" s="255">
        <f t="shared" si="48"/>
        <v>0</v>
      </c>
      <c r="AF553" s="255">
        <f t="shared" si="49"/>
        <v>0</v>
      </c>
      <c r="AG553" s="271"/>
    </row>
    <row r="554" spans="1:33" s="21" customFormat="1" ht="16.5" customHeight="1" x14ac:dyDescent="0.2">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6"/>
        <v>0</v>
      </c>
      <c r="AD554" s="255">
        <f t="shared" si="47"/>
        <v>0</v>
      </c>
      <c r="AE554" s="255">
        <f t="shared" si="48"/>
        <v>0</v>
      </c>
      <c r="AF554" s="255">
        <f t="shared" si="49"/>
        <v>0</v>
      </c>
      <c r="AG554" s="271"/>
    </row>
    <row r="555" spans="1:33" s="21" customFormat="1" ht="16.5" customHeight="1" x14ac:dyDescent="0.2">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6"/>
        <v>0</v>
      </c>
      <c r="AD555" s="255">
        <f t="shared" si="47"/>
        <v>0</v>
      </c>
      <c r="AE555" s="255">
        <f t="shared" si="48"/>
        <v>0</v>
      </c>
      <c r="AF555" s="255">
        <f t="shared" si="49"/>
        <v>0</v>
      </c>
      <c r="AG555" s="271"/>
    </row>
    <row r="556" spans="1:33" s="21" customFormat="1" ht="16.5" customHeight="1" x14ac:dyDescent="0.2">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6"/>
        <v>0</v>
      </c>
      <c r="AD556" s="255">
        <f t="shared" si="47"/>
        <v>0</v>
      </c>
      <c r="AE556" s="255">
        <f t="shared" si="48"/>
        <v>0</v>
      </c>
      <c r="AF556" s="255">
        <f t="shared" si="49"/>
        <v>0</v>
      </c>
      <c r="AG556" s="271"/>
    </row>
    <row r="557" spans="1:33" s="21" customFormat="1" ht="16.5" customHeight="1" x14ac:dyDescent="0.2">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6"/>
        <v>0</v>
      </c>
      <c r="AD557" s="255">
        <f t="shared" si="47"/>
        <v>0</v>
      </c>
      <c r="AE557" s="255">
        <f t="shared" si="48"/>
        <v>0</v>
      </c>
      <c r="AF557" s="255">
        <f t="shared" si="49"/>
        <v>0</v>
      </c>
      <c r="AG557" s="271"/>
    </row>
    <row r="558" spans="1:33" s="21" customFormat="1" ht="16.5" customHeight="1" x14ac:dyDescent="0.2">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6"/>
        <v>0</v>
      </c>
      <c r="AD558" s="255">
        <f t="shared" si="47"/>
        <v>0</v>
      </c>
      <c r="AE558" s="255">
        <f t="shared" si="48"/>
        <v>0</v>
      </c>
      <c r="AF558" s="255">
        <f t="shared" si="49"/>
        <v>0</v>
      </c>
      <c r="AG558" s="271"/>
    </row>
    <row r="559" spans="1:33" s="21" customFormat="1" ht="16.5" customHeight="1" x14ac:dyDescent="0.2">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6"/>
        <v>0</v>
      </c>
      <c r="AD559" s="255">
        <f t="shared" si="47"/>
        <v>0</v>
      </c>
      <c r="AE559" s="255">
        <f t="shared" si="48"/>
        <v>0</v>
      </c>
      <c r="AF559" s="255">
        <f t="shared" si="49"/>
        <v>0</v>
      </c>
      <c r="AG559" s="271"/>
    </row>
    <row r="560" spans="1:33" s="21" customFormat="1" ht="16.5" customHeight="1" x14ac:dyDescent="0.2">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6"/>
        <v>0</v>
      </c>
      <c r="AD560" s="255">
        <f t="shared" si="47"/>
        <v>0</v>
      </c>
      <c r="AE560" s="255">
        <f t="shared" si="48"/>
        <v>0</v>
      </c>
      <c r="AF560" s="255">
        <f t="shared" si="49"/>
        <v>0</v>
      </c>
      <c r="AG560" s="271"/>
    </row>
    <row r="561" spans="1:33" s="21" customFormat="1" ht="16.5" customHeight="1" x14ac:dyDescent="0.2">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6"/>
        <v>0</v>
      </c>
      <c r="AD561" s="255">
        <f t="shared" si="47"/>
        <v>0</v>
      </c>
      <c r="AE561" s="255">
        <f t="shared" si="48"/>
        <v>0</v>
      </c>
      <c r="AF561" s="255">
        <f t="shared" si="49"/>
        <v>0</v>
      </c>
      <c r="AG561" s="271"/>
    </row>
    <row r="562" spans="1:33" s="21" customFormat="1" ht="16.5" customHeight="1" x14ac:dyDescent="0.2">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6"/>
        <v>0</v>
      </c>
      <c r="AD562" s="255">
        <f t="shared" si="47"/>
        <v>0</v>
      </c>
      <c r="AE562" s="255">
        <f t="shared" si="48"/>
        <v>0</v>
      </c>
      <c r="AF562" s="255">
        <f t="shared" si="49"/>
        <v>0</v>
      </c>
      <c r="AG562" s="271"/>
    </row>
    <row r="563" spans="1:33" s="21" customFormat="1" ht="16.5" customHeight="1" x14ac:dyDescent="0.2">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6"/>
        <v>0</v>
      </c>
      <c r="AD563" s="255">
        <f t="shared" si="47"/>
        <v>0</v>
      </c>
      <c r="AE563" s="255">
        <f t="shared" si="48"/>
        <v>0</v>
      </c>
      <c r="AF563" s="255">
        <f t="shared" si="49"/>
        <v>0</v>
      </c>
      <c r="AG563" s="271"/>
    </row>
    <row r="564" spans="1:33" s="21" customFormat="1" ht="16.5" customHeight="1" x14ac:dyDescent="0.2">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6"/>
        <v>0</v>
      </c>
      <c r="AD564" s="255">
        <f t="shared" si="47"/>
        <v>0</v>
      </c>
      <c r="AE564" s="255">
        <f t="shared" si="48"/>
        <v>0</v>
      </c>
      <c r="AF564" s="255">
        <f t="shared" si="49"/>
        <v>0</v>
      </c>
      <c r="AG564" s="271"/>
    </row>
    <row r="565" spans="1:33" s="21" customFormat="1" ht="16.5" customHeight="1" x14ac:dyDescent="0.2">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6"/>
        <v>0</v>
      </c>
      <c r="AD565" s="255">
        <f t="shared" si="47"/>
        <v>0</v>
      </c>
      <c r="AE565" s="255">
        <f t="shared" si="48"/>
        <v>0</v>
      </c>
      <c r="AF565" s="255">
        <f t="shared" si="49"/>
        <v>0</v>
      </c>
      <c r="AG565" s="271"/>
    </row>
    <row r="566" spans="1:33" s="21" customFormat="1" ht="16.5" customHeight="1" x14ac:dyDescent="0.2">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6"/>
        <v>0</v>
      </c>
      <c r="AD566" s="255">
        <f t="shared" si="47"/>
        <v>0</v>
      </c>
      <c r="AE566" s="255">
        <f t="shared" si="48"/>
        <v>0</v>
      </c>
      <c r="AF566" s="255">
        <f t="shared" si="49"/>
        <v>0</v>
      </c>
      <c r="AG566" s="271"/>
    </row>
    <row r="567" spans="1:33" s="21" customFormat="1" ht="16.5" customHeight="1" thickBot="1" x14ac:dyDescent="0.25">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6"/>
        <v>0</v>
      </c>
      <c r="AD567" s="255">
        <f t="shared" si="47"/>
        <v>0</v>
      </c>
      <c r="AE567" s="255">
        <f t="shared" si="48"/>
        <v>0</v>
      </c>
      <c r="AF567" s="255">
        <f t="shared" si="49"/>
        <v>0</v>
      </c>
      <c r="AG567" s="271"/>
    </row>
    <row r="568" spans="1:33" s="19" customFormat="1" x14ac:dyDescent="0.2">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4">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D11:F11"/>
    <mergeCell ref="Q11:R11"/>
    <mergeCell ref="A1:X1"/>
    <mergeCell ref="A2:X4"/>
    <mergeCell ref="C6:N6"/>
    <mergeCell ref="C7:K7"/>
    <mergeCell ref="C9:G9"/>
  </mergeCells>
  <conditionalFormatting sqref="Q11 T11 X11">
    <cfRule type="cellIs" dxfId="259" priority="37" operator="equal">
      <formula>0</formula>
    </cfRule>
  </conditionalFormatting>
  <conditionalFormatting sqref="B18:B567">
    <cfRule type="expression" dxfId="258" priority="42">
      <formula>AND(B18="",OR($X18&lt;&gt;"",$E18&lt;&gt;"",$C18&lt;&gt;"",$D18&lt;&gt;""))</formula>
    </cfRule>
  </conditionalFormatting>
  <conditionalFormatting sqref="F18:H567">
    <cfRule type="expression" dxfId="257" priority="13">
      <formula>AND(F18="",OR($X18&gt;0,AND($E18&lt;&gt;"",ISERROR(SEARCH("guts*",$E18)))))</formula>
    </cfRule>
    <cfRule type="expression" dxfId="256" priority="28" stopIfTrue="1">
      <formula>OR(F18="",AND(F18="",$X18&lt;0))</formula>
    </cfRule>
  </conditionalFormatting>
  <conditionalFormatting sqref="C18:C567">
    <cfRule type="expression" dxfId="255" priority="40">
      <formula>AND(C18="",OR($X18&lt;&gt;"",$B18&lt;&gt;"",$D18&lt;&gt;"",$E18&lt;&gt;""))</formula>
    </cfRule>
  </conditionalFormatting>
  <conditionalFormatting sqref="X16:X17">
    <cfRule type="expression" dxfId="254" priority="39">
      <formula>$X$16&lt;0</formula>
    </cfRule>
  </conditionalFormatting>
  <conditionalFormatting sqref="T12:X12 A12">
    <cfRule type="cellIs" dxfId="253" priority="38" operator="equal">
      <formula>""</formula>
    </cfRule>
  </conditionalFormatting>
  <conditionalFormatting sqref="I18:I567">
    <cfRule type="expression" dxfId="252" priority="36">
      <formula>AND(OR($X18&lt;&gt;"",$E18&lt;&gt;"",$K18&lt;&gt;""),$I18="")</formula>
    </cfRule>
  </conditionalFormatting>
  <conditionalFormatting sqref="N18:N567">
    <cfRule type="expression" dxfId="251" priority="1">
      <formula>AND(OR($X18&lt;&gt;"",$U18&lt;&gt;""),$L18&lt;&gt;"",$N18="",$U18&lt;&gt;$L18)</formula>
    </cfRule>
    <cfRule type="expression" dxfId="250" priority="35">
      <formula>AND(OR($X18&lt;&gt;"",$U18&lt;&gt;""),$L18&lt;&gt;"",ISNONTEXT($N18),OR($U18&gt;$L18,$AF18=1,AND(ISNUMBER($N18),$N18&gt;=1)))</formula>
    </cfRule>
  </conditionalFormatting>
  <conditionalFormatting sqref="S18:S567">
    <cfRule type="expression" dxfId="249" priority="34">
      <formula>AND(OR($X18&lt;&gt;"",$M18&lt;&gt;"",$T18&lt;&gt;""),$S18="")</formula>
    </cfRule>
  </conditionalFormatting>
  <conditionalFormatting sqref="L18:M567">
    <cfRule type="expression" dxfId="248" priority="14">
      <formula>AND(OR($X18&lt;&gt;"",$I18&lt;&gt;"",$E18&lt;&gt;"",$K18&lt;&gt;""),L18="")</formula>
    </cfRule>
  </conditionalFormatting>
  <conditionalFormatting sqref="U18:V567">
    <cfRule type="expression" dxfId="247" priority="10">
      <formula>AND(U18="",OR($X18&lt;&gt;"",$M18&lt;&gt;"",$S18&lt;&gt;"",$T18&lt;&gt;""))</formula>
    </cfRule>
  </conditionalFormatting>
  <conditionalFormatting sqref="E18:E567">
    <cfRule type="expression" dxfId="246" priority="21">
      <formula>AND(E18="",OR($X18&lt;&gt;"",$B18&lt;&gt;"",$C18&lt;&gt;"",$D18&lt;&gt;""))</formula>
    </cfRule>
    <cfRule type="expression" dxfId="245" priority="31">
      <formula>OR(AND(ISNUMBER(SEARCH("guts",E18)),X18&gt;0),AND(ISERROR(SEARCH("guts",E18)),X18&lt;0))</formula>
    </cfRule>
  </conditionalFormatting>
  <conditionalFormatting sqref="X11">
    <cfRule type="expression" dxfId="244" priority="30">
      <formula>LEN($C$4)&lt;$X$1</formula>
    </cfRule>
  </conditionalFormatting>
  <conditionalFormatting sqref="X11">
    <cfRule type="containsText" dxfId="243" priority="29" operator="containsText" text="kos">
      <formula>NOT(ISERROR(SEARCH("kos",X11)))</formula>
    </cfRule>
  </conditionalFormatting>
  <conditionalFormatting sqref="P18:Q567">
    <cfRule type="expression" dxfId="242" priority="43">
      <formula>AND($H$8="Ja",OR($X18&lt;&gt;"",$M18&lt;&gt;""),P18="")</formula>
    </cfRule>
  </conditionalFormatting>
  <conditionalFormatting sqref="R18:R567">
    <cfRule type="expression" dxfId="241" priority="23">
      <formula>AND($H$8="Ja",OR($X18&lt;&gt;"",$M18&lt;&gt;""),R18="")</formula>
    </cfRule>
    <cfRule type="containsText" dxfId="240" priority="24" operator="containsText" text="gebr">
      <formula>NOT(ISERROR(SEARCH("gebr",R18)))</formula>
    </cfRule>
    <cfRule type="containsText" dxfId="239" priority="44" operator="containsText" text="vorf">
      <formula>NOT(ISERROR(SEARCH("vorf",R18)))</formula>
    </cfRule>
  </conditionalFormatting>
  <conditionalFormatting sqref="D11">
    <cfRule type="cellIs" dxfId="238" priority="27" operator="notEqual">
      <formula>""</formula>
    </cfRule>
  </conditionalFormatting>
  <conditionalFormatting sqref="X11">
    <cfRule type="expression" dxfId="237" priority="45">
      <formula>LEN($X$6)&lt;$AB$5</formula>
    </cfRule>
  </conditionalFormatting>
  <conditionalFormatting sqref="D18:D567">
    <cfRule type="expression" dxfId="236" priority="15">
      <formula>AND(D18="",OR($X18&lt;&gt;"",$B18&lt;&gt;"",$C18&lt;&gt;"",$E18&lt;&gt;""))</formula>
    </cfRule>
  </conditionalFormatting>
  <conditionalFormatting sqref="K18:K567">
    <cfRule type="expression" dxfId="235" priority="41">
      <formula>AND(K18="",OR($X18&lt;&gt;0,$I18&lt;&gt;"",$E18&lt;&gt;""))</formula>
    </cfRule>
  </conditionalFormatting>
  <conditionalFormatting sqref="T18:T567">
    <cfRule type="expression" dxfId="234" priority="25">
      <formula>AND(T18="",OR($X18&lt;&gt;0,$M18&lt;&gt;"",$S18&lt;&gt;""))</formula>
    </cfRule>
  </conditionalFormatting>
  <conditionalFormatting sqref="M18:M567">
    <cfRule type="expression" dxfId="233" priority="33">
      <formula>OR(AND(OR($M18&lt;&gt;"",$M18&lt;&gt;0),IFERROR(ABS($M18)&gt;ABS($L18),0)),AND($X18&lt;&gt;0,$M18&lt;&gt;"",ISNONTEXT($N18),OR(IFERROR(ABS($X18)&gt;ABS($M18),0),$AF18&lt;&gt;0)),AND(AND(ISNUMBER($M18),$M18&gt;0),IFERROR(ABS($X18)&gt;ABS($M18),0)))</formula>
    </cfRule>
  </conditionalFormatting>
  <conditionalFormatting sqref="C6:C7 D8 H8 Q11 T11 X11 X6:X8">
    <cfRule type="containsText" dxfId="232" priority="20" operator="containsText" text="fehlt">
      <formula>NOT(ISERROR(SEARCH("fehlt",C6)))</formula>
    </cfRule>
  </conditionalFormatting>
  <conditionalFormatting sqref="AA18:AA567">
    <cfRule type="expression" dxfId="231" priority="7">
      <formula>AND($AB18="",OR($Y18="",$AA18&lt;&gt;$X18),OR(AND($Y18&lt;&gt;"",ABS($Y18)&gt;ABS($X18)),AND($AA18&lt;0,ISERROR(SEARCH("guts",$E18))),AND($AA18&gt;0,ISNUMBER(SEARCH("guts",$E18))),$AA18&lt;&gt;$X18))</formula>
    </cfRule>
    <cfRule type="cellIs" dxfId="230" priority="19" operator="notEqual">
      <formula>0</formula>
    </cfRule>
  </conditionalFormatting>
  <conditionalFormatting sqref="O18:O567">
    <cfRule type="expression" dxfId="229" priority="18">
      <formula>AND(OR($X18&lt;&gt;"",$M18&lt;&gt;""),$O18="")</formula>
    </cfRule>
  </conditionalFormatting>
  <conditionalFormatting sqref="J18:J567">
    <cfRule type="expression" dxfId="228" priority="17">
      <formula>AND(OR($X18&lt;&gt;"",$E18&lt;&gt;"",$K18&lt;&gt;""),$J18="")</formula>
    </cfRule>
  </conditionalFormatting>
  <conditionalFormatting sqref="I8">
    <cfRule type="containsText" dxfId="227" priority="16" operator="containsText" text="fehlt">
      <formula>NOT(ISERROR(SEARCH("fehlt",I8)))</formula>
    </cfRule>
  </conditionalFormatting>
  <conditionalFormatting sqref="C18:E567">
    <cfRule type="expression" dxfId="226" priority="26">
      <formula>AND($B18="",C18&lt;&gt;"")</formula>
    </cfRule>
  </conditionalFormatting>
  <conditionalFormatting sqref="I18:J567 L18:M567 O18:S567 U18:V567">
    <cfRule type="expression" dxfId="225" priority="9">
      <formula>AND($B18="",$X18="",I18&lt;&gt;"")</formula>
    </cfRule>
  </conditionalFormatting>
  <conditionalFormatting sqref="AB18:AB559">
    <cfRule type="expression" dxfId="224" priority="12">
      <formula>AND($AB18="",$X18&lt;&gt;"",OR(AND($Y18&lt;&gt;"",ABS($Y18)&gt;ABS($X18)),AND($AA18&lt;0,ISERROR(SEARCH("guts",$E18))),AND($AA18&gt;0,ISNUMBER(SEARCH("guts",$E18))),$AA18&lt;&gt;$X18))</formula>
    </cfRule>
  </conditionalFormatting>
  <conditionalFormatting sqref="W18:W567">
    <cfRule type="cellIs" dxfId="223" priority="11" operator="equal">
      <formula>""</formula>
    </cfRule>
  </conditionalFormatting>
  <conditionalFormatting sqref="L18:L567">
    <cfRule type="expression" dxfId="222" priority="22">
      <formula>OR(AND($M18&lt;&gt;"",OR(ISTEXT($U18),IFERROR(ABS($M18)&gt;ABS($L18),0))),AND($L18&lt;&gt;"",$U18&lt;&gt;0,OR(AND(OR(ISNUMBER($N18),$N18=""),IFERROR(ABS($U18)&gt;ABS($L18),0)),$N18=""),IFERROR(ABS($U18)&lt;&gt;ABS($L18),0)))</formula>
    </cfRule>
  </conditionalFormatting>
  <conditionalFormatting sqref="U18:U567">
    <cfRule type="expression" dxfId="221" priority="32">
      <formula>AND(OR($L18&lt;&gt;"",$U18&lt;&gt;""),OR(AND(ISNONTEXT($N18),$L18&lt;&gt;"",IFERROR(ABS($U18)&gt;ABS($L18),0)),IFERROR(ABS($X18)&gt;ABS($U18),0),$AD18&gt;0,ISTEXT($U18)))</formula>
    </cfRule>
  </conditionalFormatting>
  <conditionalFormatting sqref="Y18:Y567">
    <cfRule type="expression" dxfId="220" priority="8">
      <formula>OR(AND($X18&lt;&gt;$AA18,$Y18&lt;&gt;"",$AB18=""),AND(OR(ABS($Y18)&gt;ABS($X18),ISERROR(SEARCH("guts",$E18))),OR($AA18&lt;0,AND($AA18&gt;0,ISNUMBER(SEARCH("guts",$E18)))),$AB18=""))</formula>
    </cfRule>
  </conditionalFormatting>
  <conditionalFormatting sqref="L15">
    <cfRule type="expression" dxfId="219" priority="6">
      <formula>OR($AC$15&gt;0,$AD$15&gt;0)</formula>
    </cfRule>
  </conditionalFormatting>
  <conditionalFormatting sqref="U15">
    <cfRule type="expression" dxfId="218" priority="5">
      <formula>OR($AD$15&gt;0,$AE$15&gt;0)</formula>
    </cfRule>
  </conditionalFormatting>
  <conditionalFormatting sqref="M15">
    <cfRule type="expression" dxfId="217" priority="4">
      <formula>OR($AC$15&gt;0,$AF$15&gt;0)</formula>
    </cfRule>
  </conditionalFormatting>
  <conditionalFormatting sqref="X14">
    <cfRule type="expression" dxfId="216" priority="3">
      <formula>OR($AE$15&gt;0,$AF$15&gt;0)</formula>
    </cfRule>
  </conditionalFormatting>
  <conditionalFormatting sqref="X15">
    <cfRule type="expression" dxfId="215" priority="2">
      <formula>OR($AE$15&gt;0,$AF$15&gt;0)</formula>
    </cfRule>
  </conditionalFormatting>
  <conditionalFormatting sqref="K18:K567 T18:T567">
    <cfRule type="cellIs" dxfId="214" priority="46" operator="equal">
      <formula>0</formula>
    </cfRule>
    <cfRule type="expression" dxfId="213" priority="47">
      <formula>AND(K18&lt;&gt;"",OR(K18&lt;$Q$11,K18&gt;$T$11,K18&lt;$F18,))</formula>
    </cfRule>
  </conditionalFormatting>
  <conditionalFormatting sqref="F18:F567">
    <cfRule type="expression" dxfId="212" priority="48" stopIfTrue="1">
      <formula>AND($F18&lt;&gt;"",OR($F18&lt;$Q$11,$F18&gt;$T$11,$F18&gt;$G18,$F18&gt;$H18))</formula>
    </cfRule>
  </conditionalFormatting>
  <conditionalFormatting sqref="X18:X567">
    <cfRule type="expression" dxfId="211" priority="49">
      <formula>IF(X18&lt;&gt;"",OR(B18="",C18="",D18="",E18="",AND(X18&gt;0,F18=""),AND(X18&gt;0,G18=""),AND(X18&gt;0,H18=""),I18="",K18="",L18="",M18="",AND($H$8="ja",P18=""),AND($H$8="ja",R18=""),U18="",T18="",W18=""),)</formula>
    </cfRule>
    <cfRule type="expression" dxfId="208" priority="50">
      <formula>AND(X18&lt;&gt;"",OR(AND($F18&lt;&gt;"",$F18&lt;$Q$11),$F18&gt;$T$11,AND($G18&lt;&gt;"",$G18&lt;$Q$11),$G18&gt;$T$11,AND($H18&lt;&gt;"",$H18&lt;$Q$11),$H18&gt;$T$11,$K18&lt;$Q$11,$K18&gt;$T$11,$T18&lt;$Q$11,$T18&gt;$T$11,ISERROR(SEARCH("neu*",R18)),X18&lt;200,$W18="ja"))</formula>
    </cfRule>
    <cfRule type="expression" dxfId="210" priority="51">
      <formula>AND(OR($L18&lt;&gt;"",$U18&lt;&gt;""),OR(AND(AND(ISNUMBER($M18),$M18&gt;0),IFERROR(ABS($X18)&gt;ABS($M18),0)),IFERROR(ABS($X18)&gt;ABS($U18),0),$AE18&gt;0,$AF18&gt;0))</formula>
    </cfRule>
  </conditionalFormatting>
  <conditionalFormatting sqref="G18:H567">
    <cfRule type="expression" dxfId="209" priority="52">
      <formula>OR(AND(G18&lt;&gt;"",OR(G18&lt;$Q$11,G18&gt;$T$11,$H18="",$H18&lt;$G18)),AND($H18&lt;&gt;"",$G18=""),AND($F18&lt;&gt;"",$G18&lt;$F18))</formula>
    </cfRule>
  </conditionalFormatting>
  <dataValidations count="14">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 type="list" allowBlank="1" showInputMessage="1" showErrorMessage="1" errorTitle="Fehlerhafte Eingabe!" error="Nur Einträge aus der Liste zulässig!" promptTitle="Hinweis zur Eingabe:" prompt="Bitte wählen Sie aus der Liste aus!" sqref="P18:P567">
      <formula1>"Anl. in Bau,Bau/Grund,BGA/EDV-Anl.,GWG (aktiviert),Immat./Softw.,Maschinen o.Ä.,nicht aktiviert,"</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Y18:Y567">
      <formula1>-999999999</formula1>
      <formula2>999999999</formula2>
    </dataValidation>
    <dataValidation type="list" allowBlank="1" showInputMessage="1" showErrorMessage="1" errorTitle="Fehlerhafte Eingabe!" error="Nur Einträge aus der Liste zulässig!" promptTitle="Hinweis zur Eingabe:" prompt="Bitte wählen Sie aus der Liste aus!" sqref="W18:W567">
      <formula1>"Ja,Nein"</formula1>
    </dataValidation>
    <dataValidation type="list" allowBlank="1" showInputMessage="1" showErrorMessage="1" errorTitle="Fehlerhafte Eingabe!" error="Nur Einträge aus der Liste zulässig!" promptTitle="Hinweis zur Eingabe:" prompt="Bitte wählen Sie aus der Liste aus!" sqref="Z18:Z567">
      <formula1>"'01-01,02-01,03-01,03-02,03-03,03-04,03-05,03-06,04-01,04-02,05-01,05-02,05-03,05-04,06-01,06-02,06-03,06-04,07-01,07-02,07-03,08-01,08-02,08-03,08-04,09-01,09-02,10-01,10-02,10-03,10-04,10-05,11-01,12-01,12-02,12-03,12-04,13-01,14-01,15-01,16-01,17-01,"</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operator="greaterThan" allowBlank="1" showErrorMessage="1" errorTitle="Fehlerhafte Eingabe!" error="Eingabe unzureichend oder außerhalb des zulässigen Bereichs!" promptTitle="Hinweis zur Eingabe:" prompt="Geben Sie mindestens 5 Ziffern ein!" sqref="X6"/>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type="list" allowBlank="1" showInputMessage="1" showErrorMessage="1" errorTitle="Fehlerhafte Eingabe!" error="Nur Einträge aus der Liste zulässig!" promptTitle="Hinweis zur Eingabe:" prompt="Bitte wählen Sie aus der Liste aus!" sqref="R18:R567">
      <formula1>"Gebraucht,Neu,Vorführgerät"</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5.1) ein!" sqref="B18:B567">
      <formula1>3</formula1>
    </dataValidation>
    <dataValidation operator="greaterThan" allowBlank="1" showInputMessage="1" showErrorMessage="1" errorTitle="Fehlerhafte Eingabe!" error="Eingabe unzureichend oder außerhalb des zulässigen Bereichs!" promptTitle="Hinweis zur Eingabe:" prompt="Geben Sie mindestens 5 Ziffern ein!" sqref="X11"/>
  </dataValidations>
  <printOptions horizontalCentered="1"/>
  <pageMargins left="0.196850393700787" right="0.196850393700787" top="0.196850393700787" bottom="1.1023622047244099" header="0.196850393700787" footer="0.15748031496063"/>
  <pageSetup paperSize="9" scale="44" fitToHeight="20" orientation="landscape" cellComments="asDisplayed" r:id="rId1"/>
  <headerFooter>
    <oddFooter>&amp;L&amp;"Tahoma,Standard"&amp;14....................&amp;12
  &amp;10rechtsgültige Fertigung
  (Datum, Stempel, Unterschrift)&amp;C&amp;"Tahoma,Standard"Seite &amp;P von &amp;N &amp;R&amp;"Tahoma,Standard"&amp;14....................&amp;10
Aktivierungsbestätitgung StB/WP
 (Datum, Stempel, Unterschrift)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568"/>
  <sheetViews>
    <sheetView showGridLines="0" showZeros="0" view="pageBreakPreview" zoomScaleNormal="100" zoomScaleSheetLayoutView="100" workbookViewId="0">
      <pane xSplit="4" ySplit="17" topLeftCell="E18" activePane="bottomRight" state="frozen"/>
      <selection pane="topRight" activeCell="E1" sqref="E1"/>
      <selection pane="bottomLeft" activeCell="A19" sqref="A19"/>
      <selection pane="bottomRight" activeCell="B18" sqref="B18"/>
    </sheetView>
  </sheetViews>
  <sheetFormatPr baseColWidth="10" defaultColWidth="11.42578125" defaultRowHeight="12.75" outlineLevelCol="1" x14ac:dyDescent="0.2"/>
  <cols>
    <col min="1" max="1" width="11.42578125" style="30" customWidth="1"/>
    <col min="2" max="2" width="12.140625" style="31" customWidth="1"/>
    <col min="3" max="3" width="28.5703125" style="32" customWidth="1"/>
    <col min="4" max="4" width="30" style="33" customWidth="1"/>
    <col min="5" max="5" width="14.28515625" style="31" customWidth="1"/>
    <col min="6" max="6" width="15" style="34" customWidth="1"/>
    <col min="7" max="7" width="12.140625" style="35" customWidth="1"/>
    <col min="8" max="8" width="12.85546875" style="35" customWidth="1"/>
    <col min="9" max="9" width="15.7109375" style="30" customWidth="1"/>
    <col min="10" max="10" width="15.7109375" style="43" customWidth="1"/>
    <col min="11" max="11" width="12.140625" style="36" customWidth="1"/>
    <col min="12" max="13" width="15.7109375" style="36" customWidth="1"/>
    <col min="14" max="14" width="11.42578125" style="31" customWidth="1"/>
    <col min="15" max="15" width="11.42578125" style="43" hidden="1" customWidth="1"/>
    <col min="16" max="17" width="12.85546875" style="43" customWidth="1"/>
    <col min="18" max="18" width="11.42578125" style="43" customWidth="1"/>
    <col min="19" max="19" width="15.7109375" style="37" customWidth="1"/>
    <col min="20" max="20" width="12.140625" style="38" customWidth="1"/>
    <col min="21" max="21" width="15.7109375" style="39" customWidth="1"/>
    <col min="22" max="22" width="15.7109375" style="39" hidden="1" customWidth="1"/>
    <col min="23" max="23" width="7.140625" style="47" customWidth="1"/>
    <col min="24" max="24" width="16.42578125" style="281" customWidth="1"/>
    <col min="25" max="25" width="15.85546875" style="246" hidden="1" customWidth="1" outlineLevel="1"/>
    <col min="26" max="26" width="15.85546875" style="239" hidden="1" customWidth="1" outlineLevel="1"/>
    <col min="27" max="27" width="15.7109375" style="240" hidden="1" customWidth="1" outlineLevel="1"/>
    <col min="28" max="28" width="42.85546875" style="240" hidden="1" customWidth="1" outlineLevel="1"/>
    <col min="29" max="29" width="10.140625" style="240" hidden="1" customWidth="1" outlineLevel="1"/>
    <col min="30" max="31" width="8.7109375" style="242" hidden="1" customWidth="1" outlineLevel="1"/>
    <col min="32" max="32" width="7" style="242" hidden="1" customWidth="1" outlineLevel="1"/>
    <col min="33" max="33" width="11.42578125" style="242" collapsed="1"/>
    <col min="34" max="16384" width="11.42578125" style="40"/>
  </cols>
  <sheetData>
    <row r="1" spans="1:33" ht="9" customHeight="1" x14ac:dyDescent="0.2">
      <c r="A1" s="466"/>
      <c r="B1" s="466"/>
      <c r="C1" s="466"/>
      <c r="D1" s="466"/>
      <c r="E1" s="466"/>
      <c r="F1" s="466"/>
      <c r="G1" s="466"/>
      <c r="H1" s="466"/>
      <c r="I1" s="466"/>
      <c r="J1" s="466"/>
      <c r="K1" s="466"/>
      <c r="L1" s="466"/>
      <c r="M1" s="466"/>
      <c r="N1" s="466"/>
      <c r="O1" s="466"/>
      <c r="P1" s="466"/>
      <c r="Q1" s="466"/>
      <c r="R1" s="466"/>
      <c r="S1" s="466"/>
      <c r="T1" s="466"/>
      <c r="U1" s="466"/>
      <c r="V1" s="466"/>
      <c r="W1" s="466"/>
      <c r="X1" s="466"/>
      <c r="Y1" s="239"/>
      <c r="AC1" s="241"/>
    </row>
    <row r="2" spans="1:33" ht="15" customHeight="1" x14ac:dyDescent="0.2">
      <c r="A2" s="467" t="s">
        <v>27</v>
      </c>
      <c r="B2" s="467"/>
      <c r="C2" s="467"/>
      <c r="D2" s="467"/>
      <c r="E2" s="467"/>
      <c r="F2" s="467"/>
      <c r="G2" s="467"/>
      <c r="H2" s="467"/>
      <c r="I2" s="467"/>
      <c r="J2" s="467"/>
      <c r="K2" s="467"/>
      <c r="L2" s="467"/>
      <c r="M2" s="467"/>
      <c r="N2" s="467"/>
      <c r="O2" s="467"/>
      <c r="P2" s="467"/>
      <c r="Q2" s="467"/>
      <c r="R2" s="467"/>
      <c r="S2" s="467"/>
      <c r="T2" s="467"/>
      <c r="U2" s="467"/>
      <c r="V2" s="467"/>
      <c r="W2" s="467"/>
      <c r="X2" s="467"/>
      <c r="Y2" s="239"/>
    </row>
    <row r="3" spans="1:33" ht="15" customHeight="1" x14ac:dyDescent="0.2">
      <c r="A3" s="467"/>
      <c r="B3" s="467"/>
      <c r="C3" s="467"/>
      <c r="D3" s="467"/>
      <c r="E3" s="467"/>
      <c r="F3" s="467"/>
      <c r="G3" s="467"/>
      <c r="H3" s="467"/>
      <c r="I3" s="467"/>
      <c r="J3" s="467"/>
      <c r="K3" s="467"/>
      <c r="L3" s="467"/>
      <c r="M3" s="467"/>
      <c r="N3" s="467"/>
      <c r="O3" s="467"/>
      <c r="P3" s="467"/>
      <c r="Q3" s="467"/>
      <c r="R3" s="467"/>
      <c r="S3" s="467"/>
      <c r="T3" s="467"/>
      <c r="U3" s="467"/>
      <c r="V3" s="467"/>
      <c r="W3" s="467"/>
      <c r="X3" s="467"/>
      <c r="Y3" s="239"/>
    </row>
    <row r="4" spans="1:33" ht="15" customHeight="1" thickBot="1" x14ac:dyDescent="0.25">
      <c r="A4" s="468"/>
      <c r="B4" s="468"/>
      <c r="C4" s="468"/>
      <c r="D4" s="468"/>
      <c r="E4" s="468"/>
      <c r="F4" s="468"/>
      <c r="G4" s="468"/>
      <c r="H4" s="468"/>
      <c r="I4" s="468"/>
      <c r="J4" s="468"/>
      <c r="K4" s="468"/>
      <c r="L4" s="468"/>
      <c r="M4" s="468"/>
      <c r="N4" s="468"/>
      <c r="O4" s="468"/>
      <c r="P4" s="468"/>
      <c r="Q4" s="468"/>
      <c r="R4" s="468"/>
      <c r="S4" s="468"/>
      <c r="T4" s="468"/>
      <c r="U4" s="468"/>
      <c r="V4" s="468"/>
      <c r="W4" s="468"/>
      <c r="X4" s="468"/>
      <c r="Y4" s="239"/>
    </row>
    <row r="5" spans="1:33" s="24" customFormat="1" ht="4.5" customHeight="1" x14ac:dyDescent="0.25">
      <c r="A5" s="49"/>
      <c r="B5" s="50"/>
      <c r="C5" s="51"/>
      <c r="D5" s="51"/>
      <c r="E5" s="50"/>
      <c r="F5" s="51"/>
      <c r="G5" s="52"/>
      <c r="H5" s="53"/>
      <c r="I5" s="54"/>
      <c r="J5" s="54"/>
      <c r="K5" s="55"/>
      <c r="L5" s="55"/>
      <c r="M5" s="55"/>
      <c r="N5" s="56"/>
      <c r="O5" s="56"/>
      <c r="P5" s="56"/>
      <c r="Q5" s="56"/>
      <c r="R5" s="56"/>
      <c r="S5" s="57"/>
      <c r="T5" s="58"/>
      <c r="U5" s="59"/>
      <c r="V5" s="59"/>
      <c r="W5" s="59"/>
      <c r="X5" s="60"/>
      <c r="Y5" s="243"/>
      <c r="Z5" s="243"/>
      <c r="AA5" s="244"/>
      <c r="AB5" s="245"/>
      <c r="AC5" s="244"/>
      <c r="AD5" s="244"/>
      <c r="AE5" s="244"/>
      <c r="AF5" s="244"/>
      <c r="AG5" s="244"/>
    </row>
    <row r="6" spans="1:33" ht="14.25" x14ac:dyDescent="0.2">
      <c r="A6" s="156" t="s">
        <v>45</v>
      </c>
      <c r="B6" s="157"/>
      <c r="C6" s="469" t="str">
        <f>IF('Allgemeine Daten'!E6="","Eingabe fehlt!",'Allgemeine Daten'!E6)</f>
        <v>Eingabe fehlt!</v>
      </c>
      <c r="D6" s="469"/>
      <c r="E6" s="469"/>
      <c r="F6" s="469"/>
      <c r="G6" s="469"/>
      <c r="H6" s="469"/>
      <c r="I6" s="469"/>
      <c r="J6" s="469"/>
      <c r="K6" s="469"/>
      <c r="L6" s="469"/>
      <c r="M6" s="469"/>
      <c r="N6" s="469"/>
      <c r="O6" s="158"/>
      <c r="P6" s="158"/>
      <c r="Q6" s="158"/>
      <c r="R6" s="158"/>
      <c r="S6" s="159"/>
      <c r="T6" s="160"/>
      <c r="U6" s="161"/>
      <c r="V6" s="162"/>
      <c r="W6" s="163" t="s">
        <v>0</v>
      </c>
      <c r="X6" s="164" t="str">
        <f>IF('Allgemeine Daten'!U6="","Eingabe fehlt!",'Allgemeine Daten'!U6)</f>
        <v>Eingabe fehlt!</v>
      </c>
    </row>
    <row r="7" spans="1:33" ht="15.75" customHeight="1" x14ac:dyDescent="0.2">
      <c r="A7" s="156" t="s">
        <v>47</v>
      </c>
      <c r="B7" s="165"/>
      <c r="C7" s="469" t="str">
        <f>IF('Allgemeine Daten'!E7="","Eingabe fehlt!",'Allgemeine Daten'!E7)</f>
        <v>Eingabe fehlt!</v>
      </c>
      <c r="D7" s="469"/>
      <c r="E7" s="469"/>
      <c r="F7" s="469"/>
      <c r="G7" s="469"/>
      <c r="H7" s="469"/>
      <c r="I7" s="469"/>
      <c r="J7" s="469"/>
      <c r="K7" s="469"/>
      <c r="L7" s="172"/>
      <c r="M7" s="158"/>
      <c r="N7" s="158"/>
      <c r="O7" s="158"/>
      <c r="P7" s="158"/>
      <c r="Q7" s="158"/>
      <c r="R7" s="158"/>
      <c r="S7" s="159"/>
      <c r="T7" s="166"/>
      <c r="U7" s="167"/>
      <c r="V7" s="167"/>
      <c r="W7" s="168" t="s">
        <v>14</v>
      </c>
      <c r="X7" s="169" t="str">
        <f>IF('Allgemeine Daten'!U10="","Eingabe fehlt!",'Allgemeine Daten'!U10)</f>
        <v>Eingabe fehlt!</v>
      </c>
      <c r="AC7" s="247"/>
    </row>
    <row r="8" spans="1:33" ht="14.25" x14ac:dyDescent="0.2">
      <c r="A8" s="156" t="s">
        <v>16</v>
      </c>
      <c r="B8" s="170"/>
      <c r="C8" s="170"/>
      <c r="D8" s="171" t="str">
        <f>IF('Allgemeine Daten'!E10="","Eingabe fehlt!",'Allgemeine Daten'!E10)</f>
        <v>Eingabe fehlt!</v>
      </c>
      <c r="E8" s="157"/>
      <c r="F8" s="172"/>
      <c r="G8" s="173" t="s">
        <v>49</v>
      </c>
      <c r="H8" s="174" t="str">
        <f>IF('Allgemeine Daten'!U14="","Eingabe fehlt!",'Allgemeine Daten'!U14)</f>
        <v>Ja</v>
      </c>
      <c r="I8" s="175" t="s">
        <v>50</v>
      </c>
      <c r="J8" s="176">
        <f>'Allgemeine Daten'!E11</f>
        <v>43101</v>
      </c>
      <c r="K8" s="175" t="s">
        <v>28</v>
      </c>
      <c r="L8" s="177">
        <f>+'Allgemeine Daten'!G11</f>
        <v>45016</v>
      </c>
      <c r="M8" s="177">
        <f>EOMONTH(L8,3)</f>
        <v>45107</v>
      </c>
      <c r="N8" s="178"/>
      <c r="O8" s="178"/>
      <c r="P8" s="179"/>
      <c r="Q8" s="179"/>
      <c r="R8" s="179"/>
      <c r="S8" s="158"/>
      <c r="T8" s="163"/>
      <c r="U8" s="163"/>
      <c r="V8" s="163"/>
      <c r="W8" s="163" t="s">
        <v>10</v>
      </c>
      <c r="X8" s="180" t="str">
        <f>IF('Allgemeine Daten'!E13&lt;&gt;"",IF(ISNUMBER(SEARCH("End*",'Allgemeine Daten'!E13)),'Allgemeine Daten'!E13,"Zwischenabr."),"Eingabe fehlt!")</f>
        <v>Zwischenabr.</v>
      </c>
    </row>
    <row r="9" spans="1:33" ht="15" thickBot="1" x14ac:dyDescent="0.25">
      <c r="A9" s="181" t="s">
        <v>55</v>
      </c>
      <c r="B9" s="182"/>
      <c r="C9" s="470" t="str">
        <f>'Allgemeine Daten'!E8</f>
        <v>09_FO_52_Belegverzeichnis_EFRE_2014-2020_Investitionsprojekte</v>
      </c>
      <c r="D9" s="470"/>
      <c r="E9" s="470"/>
      <c r="F9" s="470"/>
      <c r="G9" s="470"/>
      <c r="H9" s="183"/>
      <c r="I9" s="183"/>
      <c r="J9" s="183"/>
      <c r="K9" s="183"/>
      <c r="L9" s="184"/>
      <c r="M9" s="184"/>
      <c r="N9" s="184"/>
      <c r="O9" s="184"/>
      <c r="P9" s="184"/>
      <c r="Q9" s="184"/>
      <c r="R9" s="185" t="str">
        <f>CONCATENATE('Allgemeine Daten'!$T$7,"/",'Allgemeine Daten'!$T$8)</f>
        <v>Revision:/VKS-Version:</v>
      </c>
      <c r="S9" s="184"/>
      <c r="T9" s="360" t="str">
        <f>CONCATENATE('Allgemeine Daten'!$U$7," / ",'Allgemeine Daten'!$U$8)</f>
        <v>005/06.2019 / 3</v>
      </c>
      <c r="U9" s="186"/>
      <c r="V9" s="185"/>
      <c r="W9" s="185" t="str">
        <f>'Allgemeine Daten'!$P$8</f>
        <v>gültig ab:</v>
      </c>
      <c r="X9" s="187" t="str">
        <f>'Allgemeine Daten'!$O$8</f>
        <v>01.05.2019</v>
      </c>
    </row>
    <row r="10" spans="1:33" s="26" customFormat="1" ht="4.5" customHeight="1" x14ac:dyDescent="0.2">
      <c r="A10" s="194"/>
      <c r="B10" s="195"/>
      <c r="C10" s="196"/>
      <c r="D10" s="197"/>
      <c r="E10" s="195"/>
      <c r="F10" s="197"/>
      <c r="G10" s="198"/>
      <c r="H10" s="199"/>
      <c r="I10" s="200"/>
      <c r="J10" s="200"/>
      <c r="K10" s="195"/>
      <c r="L10" s="201"/>
      <c r="M10" s="201"/>
      <c r="N10" s="201"/>
      <c r="O10" s="201"/>
      <c r="P10" s="201"/>
      <c r="Q10" s="201"/>
      <c r="R10" s="201"/>
      <c r="S10" s="195"/>
      <c r="T10" s="202"/>
      <c r="U10" s="203"/>
      <c r="V10" s="203"/>
      <c r="W10" s="203"/>
      <c r="X10" s="204"/>
      <c r="Y10" s="248"/>
      <c r="Z10" s="248"/>
      <c r="AA10" s="249"/>
      <c r="AB10" s="250"/>
      <c r="AC10" s="70"/>
      <c r="AD10" s="70"/>
      <c r="AE10" s="70"/>
      <c r="AF10" s="70"/>
      <c r="AG10" s="70"/>
    </row>
    <row r="11" spans="1:33" s="375" customFormat="1" ht="19.5" customHeight="1" x14ac:dyDescent="0.2">
      <c r="A11" s="362" t="s">
        <v>7</v>
      </c>
      <c r="B11" s="363"/>
      <c r="C11" s="361" t="str">
        <f ca="1">MID(CELL("filename",$AC$1),FIND("]",CELL("filename",$AC$1))+1,31)</f>
        <v>Kostenart 6</v>
      </c>
      <c r="D11" s="471" t="str">
        <f ca="1">IF(ISNUMBER(SEARCH("Kostena*",C11)),"&lt;== Umbenennen über Namen des Tabellenblatts erforderl.!!","")</f>
        <v>&lt;== Umbenennen über Namen des Tabellenblatts erforderl.!!</v>
      </c>
      <c r="E11" s="471"/>
      <c r="F11" s="471"/>
      <c r="G11" s="364"/>
      <c r="H11" s="364"/>
      <c r="I11" s="365"/>
      <c r="J11" s="365"/>
      <c r="K11" s="363"/>
      <c r="O11" s="367"/>
      <c r="P11" s="366" t="s">
        <v>99</v>
      </c>
      <c r="Q11" s="465" t="str">
        <f>IF('Allgemeine Daten'!E12="","Eingabe fehlt!",'Allgemeine Daten'!E12)</f>
        <v>Eingabe fehlt!</v>
      </c>
      <c r="R11" s="465"/>
      <c r="S11" s="368" t="str">
        <f>"bis: "</f>
        <v xml:space="preserve">bis: </v>
      </c>
      <c r="T11" s="369" t="str">
        <f>IF('Allgemeine Daten'!G12="","Eingabe fehlt!",'Allgemeine Daten'!G12)</f>
        <v>Eingabe fehlt!</v>
      </c>
      <c r="U11" s="369"/>
      <c r="V11" s="370"/>
      <c r="W11" s="168" t="s">
        <v>0</v>
      </c>
      <c r="X11" s="371" t="str">
        <f>+X6</f>
        <v>Eingabe fehlt!</v>
      </c>
      <c r="Y11" s="372"/>
      <c r="Z11" s="372"/>
      <c r="AA11" s="373"/>
      <c r="AB11" s="374"/>
      <c r="AC11" s="367"/>
      <c r="AD11" s="367"/>
      <c r="AE11" s="367"/>
      <c r="AF11" s="367"/>
      <c r="AG11" s="367"/>
    </row>
    <row r="12" spans="1:33" s="25" customFormat="1" ht="4.5" customHeight="1" thickBot="1" x14ac:dyDescent="0.25">
      <c r="A12" s="435" t="str">
        <f>IF(AND(X6&lt;&gt;"",LEN(X6)&lt;X10),"Eintrag auf Reiter der ersten Kostenart unvollständig!",IF(ISNUMBER(SEARCH("kos*",X6)),"Eingabe auf Reiter der ersten Kostenart fehlt noch!",""))</f>
        <v/>
      </c>
      <c r="B12" s="435"/>
      <c r="C12" s="435"/>
      <c r="D12" s="205"/>
      <c r="E12" s="205"/>
      <c r="F12" s="205"/>
      <c r="G12" s="206"/>
      <c r="H12" s="206"/>
      <c r="I12" s="207"/>
      <c r="J12" s="207"/>
      <c r="K12" s="208"/>
      <c r="L12" s="208"/>
      <c r="M12" s="208"/>
      <c r="N12" s="207"/>
      <c r="O12" s="207"/>
      <c r="P12" s="207"/>
      <c r="Q12" s="207"/>
      <c r="R12" s="207"/>
      <c r="S12" s="209"/>
      <c r="T12" s="436"/>
      <c r="U12" s="436"/>
      <c r="V12" s="436"/>
      <c r="W12" s="436"/>
      <c r="X12" s="436"/>
      <c r="Y12" s="251"/>
      <c r="Z12" s="251"/>
      <c r="AA12" s="252"/>
      <c r="AB12" s="252"/>
      <c r="AC12" s="252"/>
      <c r="AD12" s="252"/>
      <c r="AE12" s="252"/>
      <c r="AF12" s="252"/>
      <c r="AG12" s="252"/>
    </row>
    <row r="13" spans="1:33" s="45" customFormat="1" ht="21.75" customHeight="1" thickBot="1" x14ac:dyDescent="0.25">
      <c r="A13" s="71" t="s">
        <v>59</v>
      </c>
      <c r="B13" s="188"/>
      <c r="C13" s="189"/>
      <c r="D13" s="189"/>
      <c r="E13" s="188"/>
      <c r="F13" s="189"/>
      <c r="G13" s="189"/>
      <c r="H13" s="190"/>
      <c r="I13" s="188"/>
      <c r="J13" s="188"/>
      <c r="K13" s="191"/>
      <c r="L13" s="191"/>
      <c r="M13" s="191"/>
      <c r="N13" s="188"/>
      <c r="O13" s="188"/>
      <c r="P13" s="188"/>
      <c r="Q13" s="188"/>
      <c r="R13" s="188"/>
      <c r="S13" s="188"/>
      <c r="T13" s="191"/>
      <c r="U13" s="192"/>
      <c r="V13" s="192"/>
      <c r="W13" s="193"/>
      <c r="X13" s="72" t="s">
        <v>60</v>
      </c>
      <c r="Y13" s="253"/>
      <c r="Z13" s="253"/>
      <c r="AA13" s="254"/>
      <c r="AB13" s="254"/>
      <c r="AC13" s="254"/>
      <c r="AD13" s="254"/>
      <c r="AE13" s="254"/>
      <c r="AF13" s="254"/>
      <c r="AG13" s="254"/>
    </row>
    <row r="14" spans="1:33" s="19" customFormat="1" ht="45" customHeight="1" x14ac:dyDescent="0.2">
      <c r="A14" s="437" t="s">
        <v>71</v>
      </c>
      <c r="B14" s="439" t="s">
        <v>72</v>
      </c>
      <c r="C14" s="441" t="s">
        <v>1</v>
      </c>
      <c r="D14" s="443" t="s">
        <v>74</v>
      </c>
      <c r="E14" s="445" t="s">
        <v>79</v>
      </c>
      <c r="F14" s="447" t="s">
        <v>87</v>
      </c>
      <c r="G14" s="449" t="s">
        <v>88</v>
      </c>
      <c r="H14" s="450"/>
      <c r="I14" s="437" t="s">
        <v>76</v>
      </c>
      <c r="J14" s="453"/>
      <c r="K14" s="454"/>
      <c r="L14" s="454"/>
      <c r="M14" s="454"/>
      <c r="N14" s="455"/>
      <c r="O14" s="456" t="s">
        <v>48</v>
      </c>
      <c r="P14" s="458" t="str">
        <f>IF('Allgemeine Daten'!U14="Ja","Buchhalterische Angaben zum Wirtschaftsgut","Angaben hierzu nicht erforderlich da kein Investitionsprojekt!")</f>
        <v>Buchhalterische Angaben zum Wirtschaftsgut</v>
      </c>
      <c r="Q14" s="459"/>
      <c r="R14" s="460"/>
      <c r="S14" s="461" t="s">
        <v>75</v>
      </c>
      <c r="T14" s="462"/>
      <c r="U14" s="462"/>
      <c r="V14" s="316"/>
      <c r="W14" s="463" t="s">
        <v>39</v>
      </c>
      <c r="X14" s="282" t="s">
        <v>80</v>
      </c>
      <c r="Y14" s="427" t="s">
        <v>67</v>
      </c>
      <c r="Z14" s="428"/>
      <c r="AA14" s="429"/>
      <c r="AB14" s="430"/>
      <c r="AC14" s="255"/>
      <c r="AD14" s="256"/>
      <c r="AE14" s="256"/>
      <c r="AF14" s="256"/>
      <c r="AG14" s="256"/>
    </row>
    <row r="15" spans="1:33" s="19" customFormat="1" ht="60" customHeight="1" thickBot="1" x14ac:dyDescent="0.25">
      <c r="A15" s="438"/>
      <c r="B15" s="440"/>
      <c r="C15" s="442"/>
      <c r="D15" s="444"/>
      <c r="E15" s="446"/>
      <c r="F15" s="448"/>
      <c r="G15" s="451"/>
      <c r="H15" s="452"/>
      <c r="I15" s="310" t="s">
        <v>93</v>
      </c>
      <c r="J15" s="311" t="s">
        <v>89</v>
      </c>
      <c r="K15" s="312" t="s">
        <v>90</v>
      </c>
      <c r="L15" s="313" t="s">
        <v>98</v>
      </c>
      <c r="M15" s="313" t="s">
        <v>97</v>
      </c>
      <c r="N15" s="314" t="s">
        <v>73</v>
      </c>
      <c r="O15" s="457"/>
      <c r="P15" s="385" t="s">
        <v>110</v>
      </c>
      <c r="Q15" s="386" t="s">
        <v>111</v>
      </c>
      <c r="R15" s="387" t="s">
        <v>115</v>
      </c>
      <c r="S15" s="315" t="s">
        <v>91</v>
      </c>
      <c r="T15" s="313" t="s">
        <v>94</v>
      </c>
      <c r="U15" s="313" t="s">
        <v>92</v>
      </c>
      <c r="V15" s="48"/>
      <c r="W15" s="464"/>
      <c r="X15" s="283" t="s">
        <v>96</v>
      </c>
      <c r="Y15" s="257" t="s">
        <v>68</v>
      </c>
      <c r="Z15" s="258" t="s">
        <v>69</v>
      </c>
      <c r="AA15" s="259" t="s">
        <v>70</v>
      </c>
      <c r="AB15" s="260" t="s">
        <v>43</v>
      </c>
      <c r="AC15" s="261">
        <f>SUBTOTAL(9,AC18:AC567)</f>
        <v>0</v>
      </c>
      <c r="AD15" s="261">
        <f t="shared" ref="AD15:AF15" si="0">SUBTOTAL(9,AD18:AD567)</f>
        <v>0</v>
      </c>
      <c r="AE15" s="261">
        <f t="shared" si="0"/>
        <v>0</v>
      </c>
      <c r="AF15" s="261">
        <f t="shared" si="0"/>
        <v>0</v>
      </c>
      <c r="AG15" s="256"/>
    </row>
    <row r="16" spans="1:33" s="19" customFormat="1" ht="24" customHeight="1" x14ac:dyDescent="0.2">
      <c r="A16" s="431" t="s">
        <v>64</v>
      </c>
      <c r="B16" s="433" t="s">
        <v>66</v>
      </c>
      <c r="C16" s="434"/>
      <c r="D16" s="434"/>
      <c r="E16" s="318" t="s">
        <v>29</v>
      </c>
      <c r="F16" s="211" t="s">
        <v>6</v>
      </c>
      <c r="G16" s="354" t="s">
        <v>3</v>
      </c>
      <c r="H16" s="355" t="s">
        <v>4</v>
      </c>
      <c r="I16" s="210" t="s">
        <v>30</v>
      </c>
      <c r="J16" s="212" t="s">
        <v>30</v>
      </c>
      <c r="K16" s="213" t="s">
        <v>6</v>
      </c>
      <c r="L16" s="324">
        <f>SUBTOTAL(9,L18:L567)</f>
        <v>0</v>
      </c>
      <c r="M16" s="324">
        <f>SUBTOTAL(9,M18:M567)</f>
        <v>0</v>
      </c>
      <c r="N16" s="214" t="s">
        <v>65</v>
      </c>
      <c r="O16" s="210" t="s">
        <v>29</v>
      </c>
      <c r="P16" s="210" t="s">
        <v>29</v>
      </c>
      <c r="Q16" s="212" t="s">
        <v>30</v>
      </c>
      <c r="R16" s="215" t="s">
        <v>29</v>
      </c>
      <c r="S16" s="210" t="s">
        <v>30</v>
      </c>
      <c r="T16" s="213" t="s">
        <v>6</v>
      </c>
      <c r="U16" s="325">
        <f>SUBTOTAL(9,U18:U567)</f>
        <v>0</v>
      </c>
      <c r="V16" s="216">
        <f>SUBTOTAL(9,V18:V567)</f>
        <v>0</v>
      </c>
      <c r="W16" s="217" t="s">
        <v>38</v>
      </c>
      <c r="X16" s="326" t="str">
        <f>IF(SUBTOTAL(9,X18:X567)=0,"0,00 ",SUBTOTAL(9,X18:X567))</f>
        <v xml:space="preserve">0,00 </v>
      </c>
      <c r="Y16" s="327" t="str">
        <f>IF(SUBTOTAL(9,Y18:Y567)=0,"0,00 ",SUBTOTAL(9,Y18:Y567))</f>
        <v xml:space="preserve">0,00 </v>
      </c>
      <c r="Z16" s="328" t="s">
        <v>29</v>
      </c>
      <c r="AA16" s="329">
        <f>MAX(SUBTOTAL(9,AA18:AA567),0)</f>
        <v>0</v>
      </c>
      <c r="AB16" s="330"/>
      <c r="AC16" s="262" t="s">
        <v>51</v>
      </c>
      <c r="AD16" s="262" t="s">
        <v>52</v>
      </c>
      <c r="AE16" s="262" t="s">
        <v>81</v>
      </c>
      <c r="AF16" s="262" t="s">
        <v>82</v>
      </c>
      <c r="AG16" s="256"/>
    </row>
    <row r="17" spans="1:33" s="20" customFormat="1" ht="20.100000000000001" customHeight="1" thickBot="1" x14ac:dyDescent="0.25">
      <c r="A17" s="432"/>
      <c r="B17" s="356" t="s">
        <v>2</v>
      </c>
      <c r="C17" s="218"/>
      <c r="D17" s="317"/>
      <c r="E17" s="220"/>
      <c r="F17" s="219"/>
      <c r="G17" s="221"/>
      <c r="H17" s="222"/>
      <c r="I17" s="223"/>
      <c r="J17" s="224"/>
      <c r="K17" s="225"/>
      <c r="L17" s="226"/>
      <c r="M17" s="226"/>
      <c r="N17" s="227"/>
      <c r="O17" s="228"/>
      <c r="P17" s="229"/>
      <c r="Q17" s="230"/>
      <c r="R17" s="231"/>
      <c r="S17" s="224"/>
      <c r="T17" s="225"/>
      <c r="U17" s="226"/>
      <c r="V17" s="232"/>
      <c r="W17" s="233"/>
      <c r="X17" s="234"/>
      <c r="Y17" s="235"/>
      <c r="Z17" s="236"/>
      <c r="AA17" s="237"/>
      <c r="AB17" s="238"/>
      <c r="AC17" s="264" t="s">
        <v>83</v>
      </c>
      <c r="AD17" s="264" t="s">
        <v>84</v>
      </c>
      <c r="AE17" s="264" t="s">
        <v>85</v>
      </c>
      <c r="AF17" s="264" t="s">
        <v>86</v>
      </c>
      <c r="AG17" s="263"/>
    </row>
    <row r="18" spans="1:33" s="353" customFormat="1" ht="16.5" customHeight="1" thickTop="1" x14ac:dyDescent="0.2">
      <c r="A18" s="331">
        <v>1</v>
      </c>
      <c r="B18" s="332"/>
      <c r="C18" s="333"/>
      <c r="D18" s="334"/>
      <c r="E18" s="335"/>
      <c r="F18" s="336"/>
      <c r="G18" s="336"/>
      <c r="H18" s="337"/>
      <c r="I18" s="338"/>
      <c r="J18" s="339"/>
      <c r="K18" s="340"/>
      <c r="L18" s="341"/>
      <c r="M18" s="341"/>
      <c r="N18" s="342"/>
      <c r="O18" s="343"/>
      <c r="P18" s="344"/>
      <c r="Q18" s="345"/>
      <c r="R18" s="346"/>
      <c r="S18" s="347"/>
      <c r="T18" s="340"/>
      <c r="U18" s="348"/>
      <c r="V18" s="341"/>
      <c r="W18" s="349" t="s">
        <v>37</v>
      </c>
      <c r="X18" s="278"/>
      <c r="Y18" s="350"/>
      <c r="Z18" s="351"/>
      <c r="AA18" s="267">
        <f>IFERROR(X18+Y18,0)</f>
        <v>0</v>
      </c>
      <c r="AB18" s="268"/>
      <c r="AC18" s="255">
        <f t="shared" ref="AC18:AC81" si="1">IF(AND($M18&lt;&gt;"",IFERROR(ABS($M18)&gt;ABS($L18),0)),1,0)</f>
        <v>0</v>
      </c>
      <c r="AD18" s="255">
        <f t="shared" ref="AD18:AD81" si="2">IF($L18&lt;&gt;"",IF(AND($U18&lt;&gt;"",OR(AND(IFERROR(ABS($U18)&lt;&gt;ABS($L18),0),$N18=""),AND(ISNONTEXT($N18),IFERROR(ABS($U18)&gt;ABS($L18),0)),ISTEXT(U18))),1,0),0)</f>
        <v>0</v>
      </c>
      <c r="AE18" s="255">
        <f t="shared" ref="AE18:AE81" si="3">IF(AND($X18&lt;&gt;0,$U18&lt;&gt;"",IFERROR(ABS($X18)&gt;ABS($U18),0)),1,0)</f>
        <v>0</v>
      </c>
      <c r="AF18" s="255">
        <f t="shared" ref="AF18:AF81" si="4">IF(AND($X18&lt;&gt;0,$U18&lt;&gt;"",$M18&lt;&gt;"",OR(ISNUMBER($N18),$N18=""),ABS($X18)&gt;IFERROR(ABS($M18),0)),1,0)</f>
        <v>0</v>
      </c>
      <c r="AG18" s="352"/>
    </row>
    <row r="19" spans="1:33" s="21" customFormat="1" ht="16.5" customHeight="1" x14ac:dyDescent="0.2">
      <c r="A19" s="284">
        <v>2</v>
      </c>
      <c r="B19" s="285"/>
      <c r="C19" s="286"/>
      <c r="D19" s="287"/>
      <c r="E19" s="319"/>
      <c r="F19" s="288"/>
      <c r="G19" s="288"/>
      <c r="H19" s="289"/>
      <c r="I19" s="290"/>
      <c r="J19" s="291"/>
      <c r="K19" s="292"/>
      <c r="L19" s="293"/>
      <c r="M19" s="293"/>
      <c r="N19" s="294"/>
      <c r="O19" s="295"/>
      <c r="P19" s="296"/>
      <c r="Q19" s="297"/>
      <c r="R19" s="298"/>
      <c r="S19" s="299"/>
      <c r="T19" s="292"/>
      <c r="U19" s="300"/>
      <c r="V19" s="293"/>
      <c r="W19" s="323" t="s">
        <v>37</v>
      </c>
      <c r="X19" s="279"/>
      <c r="Y19" s="265"/>
      <c r="Z19" s="266"/>
      <c r="AA19" s="269">
        <f>IFERROR(X19+Y19,0)</f>
        <v>0</v>
      </c>
      <c r="AB19" s="270"/>
      <c r="AC19" s="255">
        <f t="shared" si="1"/>
        <v>0</v>
      </c>
      <c r="AD19" s="255">
        <f t="shared" si="2"/>
        <v>0</v>
      </c>
      <c r="AE19" s="255">
        <f t="shared" si="3"/>
        <v>0</v>
      </c>
      <c r="AF19" s="255">
        <f t="shared" si="4"/>
        <v>0</v>
      </c>
      <c r="AG19" s="271"/>
    </row>
    <row r="20" spans="1:33" s="21" customFormat="1" ht="16.5" customHeight="1" x14ac:dyDescent="0.2">
      <c r="A20" s="284">
        <v>3</v>
      </c>
      <c r="B20" s="285"/>
      <c r="C20" s="286"/>
      <c r="D20" s="287"/>
      <c r="E20" s="319"/>
      <c r="F20" s="288"/>
      <c r="G20" s="301"/>
      <c r="H20" s="302"/>
      <c r="I20" s="290"/>
      <c r="J20" s="291"/>
      <c r="K20" s="292"/>
      <c r="L20" s="293"/>
      <c r="M20" s="293"/>
      <c r="N20" s="294"/>
      <c r="O20" s="295"/>
      <c r="P20" s="296"/>
      <c r="Q20" s="297"/>
      <c r="R20" s="298"/>
      <c r="S20" s="299"/>
      <c r="T20" s="292"/>
      <c r="U20" s="300"/>
      <c r="V20" s="293"/>
      <c r="W20" s="323" t="s">
        <v>37</v>
      </c>
      <c r="X20" s="279"/>
      <c r="Y20" s="265"/>
      <c r="Z20" s="266"/>
      <c r="AA20" s="269">
        <f t="shared" ref="AA20:AA83" si="5">IFERROR(X20+Y20,0)</f>
        <v>0</v>
      </c>
      <c r="AB20" s="270"/>
      <c r="AC20" s="255">
        <f t="shared" si="1"/>
        <v>0</v>
      </c>
      <c r="AD20" s="255">
        <f t="shared" si="2"/>
        <v>0</v>
      </c>
      <c r="AE20" s="255">
        <f t="shared" si="3"/>
        <v>0</v>
      </c>
      <c r="AF20" s="255">
        <f t="shared" si="4"/>
        <v>0</v>
      </c>
      <c r="AG20" s="271"/>
    </row>
    <row r="21" spans="1:33" s="21" customFormat="1" ht="16.5" customHeight="1" x14ac:dyDescent="0.2">
      <c r="A21" s="284">
        <v>4</v>
      </c>
      <c r="B21" s="285"/>
      <c r="C21" s="286"/>
      <c r="D21" s="287"/>
      <c r="E21" s="319"/>
      <c r="F21" s="288"/>
      <c r="G21" s="301"/>
      <c r="H21" s="302"/>
      <c r="I21" s="290"/>
      <c r="J21" s="291"/>
      <c r="K21" s="292"/>
      <c r="L21" s="293"/>
      <c r="M21" s="293"/>
      <c r="N21" s="294"/>
      <c r="O21" s="295"/>
      <c r="P21" s="296"/>
      <c r="Q21" s="297"/>
      <c r="R21" s="298"/>
      <c r="S21" s="299"/>
      <c r="T21" s="292"/>
      <c r="U21" s="300"/>
      <c r="V21" s="293"/>
      <c r="W21" s="323" t="s">
        <v>37</v>
      </c>
      <c r="X21" s="279"/>
      <c r="Y21" s="265"/>
      <c r="Z21" s="266"/>
      <c r="AA21" s="269">
        <f t="shared" si="5"/>
        <v>0</v>
      </c>
      <c r="AB21" s="270"/>
      <c r="AC21" s="255">
        <f t="shared" si="1"/>
        <v>0</v>
      </c>
      <c r="AD21" s="255">
        <f t="shared" si="2"/>
        <v>0</v>
      </c>
      <c r="AE21" s="255">
        <f t="shared" si="3"/>
        <v>0</v>
      </c>
      <c r="AF21" s="255">
        <f t="shared" si="4"/>
        <v>0</v>
      </c>
      <c r="AG21" s="271"/>
    </row>
    <row r="22" spans="1:33" s="21" customFormat="1" ht="16.5" customHeight="1" x14ac:dyDescent="0.2">
      <c r="A22" s="284">
        <v>5</v>
      </c>
      <c r="B22" s="285"/>
      <c r="C22" s="286"/>
      <c r="D22" s="287"/>
      <c r="E22" s="319"/>
      <c r="F22" s="288"/>
      <c r="G22" s="301"/>
      <c r="H22" s="302"/>
      <c r="I22" s="290"/>
      <c r="J22" s="291"/>
      <c r="K22" s="292"/>
      <c r="L22" s="293"/>
      <c r="M22" s="293"/>
      <c r="N22" s="294"/>
      <c r="O22" s="295"/>
      <c r="P22" s="296"/>
      <c r="Q22" s="297"/>
      <c r="R22" s="298"/>
      <c r="S22" s="299"/>
      <c r="T22" s="292"/>
      <c r="U22" s="300"/>
      <c r="V22" s="293"/>
      <c r="W22" s="323" t="s">
        <v>37</v>
      </c>
      <c r="X22" s="279"/>
      <c r="Y22" s="265"/>
      <c r="Z22" s="266"/>
      <c r="AA22" s="269">
        <f t="shared" si="5"/>
        <v>0</v>
      </c>
      <c r="AB22" s="270"/>
      <c r="AC22" s="255">
        <f t="shared" si="1"/>
        <v>0</v>
      </c>
      <c r="AD22" s="255">
        <f t="shared" si="2"/>
        <v>0</v>
      </c>
      <c r="AE22" s="255">
        <f t="shared" si="3"/>
        <v>0</v>
      </c>
      <c r="AF22" s="255">
        <f t="shared" si="4"/>
        <v>0</v>
      </c>
      <c r="AG22" s="271"/>
    </row>
    <row r="23" spans="1:33" s="21" customFormat="1" ht="16.5" customHeight="1" x14ac:dyDescent="0.2">
      <c r="A23" s="284">
        <v>6</v>
      </c>
      <c r="B23" s="285"/>
      <c r="C23" s="286"/>
      <c r="D23" s="287"/>
      <c r="E23" s="319"/>
      <c r="F23" s="288"/>
      <c r="G23" s="301"/>
      <c r="H23" s="302"/>
      <c r="I23" s="290"/>
      <c r="J23" s="291"/>
      <c r="K23" s="292"/>
      <c r="L23" s="293"/>
      <c r="M23" s="293"/>
      <c r="N23" s="294"/>
      <c r="O23" s="295"/>
      <c r="P23" s="296"/>
      <c r="Q23" s="297"/>
      <c r="R23" s="298"/>
      <c r="S23" s="299"/>
      <c r="T23" s="292"/>
      <c r="U23" s="300"/>
      <c r="V23" s="293"/>
      <c r="W23" s="323" t="s">
        <v>37</v>
      </c>
      <c r="X23" s="279"/>
      <c r="Y23" s="265"/>
      <c r="Z23" s="266"/>
      <c r="AA23" s="269">
        <f t="shared" si="5"/>
        <v>0</v>
      </c>
      <c r="AB23" s="270"/>
      <c r="AC23" s="255">
        <f t="shared" si="1"/>
        <v>0</v>
      </c>
      <c r="AD23" s="255">
        <f t="shared" si="2"/>
        <v>0</v>
      </c>
      <c r="AE23" s="255">
        <f t="shared" si="3"/>
        <v>0</v>
      </c>
      <c r="AF23" s="255">
        <f t="shared" si="4"/>
        <v>0</v>
      </c>
      <c r="AG23" s="271"/>
    </row>
    <row r="24" spans="1:33" s="21" customFormat="1" ht="16.5" customHeight="1" x14ac:dyDescent="0.2">
      <c r="A24" s="284">
        <v>7</v>
      </c>
      <c r="B24" s="285"/>
      <c r="C24" s="286"/>
      <c r="D24" s="287"/>
      <c r="E24" s="319"/>
      <c r="F24" s="288"/>
      <c r="G24" s="301"/>
      <c r="H24" s="302"/>
      <c r="I24" s="290"/>
      <c r="J24" s="291"/>
      <c r="K24" s="292"/>
      <c r="L24" s="293"/>
      <c r="M24" s="293"/>
      <c r="N24" s="294"/>
      <c r="O24" s="295"/>
      <c r="P24" s="296"/>
      <c r="Q24" s="297"/>
      <c r="R24" s="298"/>
      <c r="S24" s="299"/>
      <c r="T24" s="292"/>
      <c r="U24" s="300"/>
      <c r="V24" s="293"/>
      <c r="W24" s="323" t="s">
        <v>37</v>
      </c>
      <c r="X24" s="279"/>
      <c r="Y24" s="265"/>
      <c r="Z24" s="266"/>
      <c r="AA24" s="269">
        <f t="shared" si="5"/>
        <v>0</v>
      </c>
      <c r="AB24" s="270"/>
      <c r="AC24" s="255">
        <f t="shared" si="1"/>
        <v>0</v>
      </c>
      <c r="AD24" s="255">
        <f t="shared" si="2"/>
        <v>0</v>
      </c>
      <c r="AE24" s="255">
        <f t="shared" si="3"/>
        <v>0</v>
      </c>
      <c r="AF24" s="255">
        <f t="shared" si="4"/>
        <v>0</v>
      </c>
      <c r="AG24" s="271"/>
    </row>
    <row r="25" spans="1:33" s="21" customFormat="1" ht="16.5" customHeight="1" x14ac:dyDescent="0.2">
      <c r="A25" s="284">
        <v>8</v>
      </c>
      <c r="B25" s="285"/>
      <c r="C25" s="286"/>
      <c r="D25" s="287"/>
      <c r="E25" s="319"/>
      <c r="F25" s="288"/>
      <c r="G25" s="301"/>
      <c r="H25" s="302"/>
      <c r="I25" s="290"/>
      <c r="J25" s="291"/>
      <c r="K25" s="292"/>
      <c r="L25" s="293"/>
      <c r="M25" s="293"/>
      <c r="N25" s="294"/>
      <c r="O25" s="295"/>
      <c r="P25" s="296"/>
      <c r="Q25" s="297"/>
      <c r="R25" s="298"/>
      <c r="S25" s="299"/>
      <c r="T25" s="292"/>
      <c r="U25" s="300"/>
      <c r="V25" s="293"/>
      <c r="W25" s="323" t="s">
        <v>37</v>
      </c>
      <c r="X25" s="279"/>
      <c r="Y25" s="265"/>
      <c r="Z25" s="266"/>
      <c r="AA25" s="269">
        <f t="shared" si="5"/>
        <v>0</v>
      </c>
      <c r="AB25" s="270"/>
      <c r="AC25" s="255">
        <f t="shared" si="1"/>
        <v>0</v>
      </c>
      <c r="AD25" s="255">
        <f t="shared" si="2"/>
        <v>0</v>
      </c>
      <c r="AE25" s="255">
        <f t="shared" si="3"/>
        <v>0</v>
      </c>
      <c r="AF25" s="255">
        <f t="shared" si="4"/>
        <v>0</v>
      </c>
      <c r="AG25" s="271"/>
    </row>
    <row r="26" spans="1:33" s="21" customFormat="1" ht="16.5" customHeight="1" x14ac:dyDescent="0.2">
      <c r="A26" s="284">
        <v>9</v>
      </c>
      <c r="B26" s="285"/>
      <c r="C26" s="286"/>
      <c r="D26" s="287"/>
      <c r="E26" s="319"/>
      <c r="F26" s="288"/>
      <c r="G26" s="301"/>
      <c r="H26" s="302"/>
      <c r="I26" s="290"/>
      <c r="J26" s="291"/>
      <c r="K26" s="292"/>
      <c r="L26" s="293"/>
      <c r="M26" s="293"/>
      <c r="N26" s="294"/>
      <c r="O26" s="295"/>
      <c r="P26" s="296"/>
      <c r="Q26" s="297"/>
      <c r="R26" s="298"/>
      <c r="S26" s="299"/>
      <c r="T26" s="292"/>
      <c r="U26" s="300"/>
      <c r="V26" s="293"/>
      <c r="W26" s="323" t="s">
        <v>37</v>
      </c>
      <c r="X26" s="279"/>
      <c r="Y26" s="265"/>
      <c r="Z26" s="266"/>
      <c r="AA26" s="269">
        <f t="shared" si="5"/>
        <v>0</v>
      </c>
      <c r="AB26" s="270"/>
      <c r="AC26" s="255">
        <f t="shared" si="1"/>
        <v>0</v>
      </c>
      <c r="AD26" s="255">
        <f t="shared" si="2"/>
        <v>0</v>
      </c>
      <c r="AE26" s="255">
        <f t="shared" si="3"/>
        <v>0</v>
      </c>
      <c r="AF26" s="255">
        <f t="shared" si="4"/>
        <v>0</v>
      </c>
      <c r="AG26" s="271"/>
    </row>
    <row r="27" spans="1:33" s="21" customFormat="1" ht="16.5" customHeight="1" x14ac:dyDescent="0.2">
      <c r="A27" s="284">
        <v>10</v>
      </c>
      <c r="B27" s="285"/>
      <c r="C27" s="286"/>
      <c r="D27" s="287"/>
      <c r="E27" s="319"/>
      <c r="F27" s="288"/>
      <c r="G27" s="301"/>
      <c r="H27" s="302"/>
      <c r="I27" s="290"/>
      <c r="J27" s="291"/>
      <c r="K27" s="292"/>
      <c r="L27" s="293"/>
      <c r="M27" s="293"/>
      <c r="N27" s="294"/>
      <c r="O27" s="295"/>
      <c r="P27" s="296"/>
      <c r="Q27" s="297"/>
      <c r="R27" s="298"/>
      <c r="S27" s="299"/>
      <c r="T27" s="292"/>
      <c r="U27" s="300"/>
      <c r="V27" s="293"/>
      <c r="W27" s="323" t="s">
        <v>37</v>
      </c>
      <c r="X27" s="279"/>
      <c r="Y27" s="265"/>
      <c r="Z27" s="266"/>
      <c r="AA27" s="269">
        <f t="shared" si="5"/>
        <v>0</v>
      </c>
      <c r="AB27" s="270"/>
      <c r="AC27" s="255">
        <f t="shared" si="1"/>
        <v>0</v>
      </c>
      <c r="AD27" s="255">
        <f t="shared" si="2"/>
        <v>0</v>
      </c>
      <c r="AE27" s="255">
        <f t="shared" si="3"/>
        <v>0</v>
      </c>
      <c r="AF27" s="255">
        <f t="shared" si="4"/>
        <v>0</v>
      </c>
      <c r="AG27" s="271"/>
    </row>
    <row r="28" spans="1:33" s="21" customFormat="1" ht="16.5" customHeight="1" x14ac:dyDescent="0.2">
      <c r="A28" s="284">
        <v>11</v>
      </c>
      <c r="B28" s="303"/>
      <c r="C28" s="286"/>
      <c r="D28" s="287"/>
      <c r="E28" s="320"/>
      <c r="F28" s="288"/>
      <c r="G28" s="301"/>
      <c r="H28" s="302"/>
      <c r="I28" s="290"/>
      <c r="J28" s="291"/>
      <c r="K28" s="292"/>
      <c r="L28" s="293"/>
      <c r="M28" s="293"/>
      <c r="N28" s="294"/>
      <c r="O28" s="295"/>
      <c r="P28" s="296"/>
      <c r="Q28" s="297"/>
      <c r="R28" s="298"/>
      <c r="S28" s="299"/>
      <c r="T28" s="292"/>
      <c r="U28" s="300"/>
      <c r="V28" s="293"/>
      <c r="W28" s="323" t="s">
        <v>37</v>
      </c>
      <c r="X28" s="279"/>
      <c r="Y28" s="265"/>
      <c r="Z28" s="266"/>
      <c r="AA28" s="269">
        <f t="shared" si="5"/>
        <v>0</v>
      </c>
      <c r="AB28" s="270"/>
      <c r="AC28" s="255">
        <f t="shared" si="1"/>
        <v>0</v>
      </c>
      <c r="AD28" s="255">
        <f t="shared" si="2"/>
        <v>0</v>
      </c>
      <c r="AE28" s="255">
        <f t="shared" si="3"/>
        <v>0</v>
      </c>
      <c r="AF28" s="255">
        <f t="shared" si="4"/>
        <v>0</v>
      </c>
      <c r="AG28" s="271"/>
    </row>
    <row r="29" spans="1:33" s="21" customFormat="1" ht="16.5" customHeight="1" x14ac:dyDescent="0.2">
      <c r="A29" s="284">
        <v>12</v>
      </c>
      <c r="B29" s="285"/>
      <c r="C29" s="286"/>
      <c r="D29" s="287"/>
      <c r="E29" s="319"/>
      <c r="F29" s="288"/>
      <c r="G29" s="301"/>
      <c r="H29" s="302"/>
      <c r="I29" s="290"/>
      <c r="J29" s="291"/>
      <c r="K29" s="292"/>
      <c r="L29" s="293"/>
      <c r="M29" s="293"/>
      <c r="N29" s="294"/>
      <c r="O29" s="295"/>
      <c r="P29" s="296"/>
      <c r="Q29" s="297"/>
      <c r="R29" s="298"/>
      <c r="S29" s="299"/>
      <c r="T29" s="292"/>
      <c r="U29" s="300"/>
      <c r="V29" s="293"/>
      <c r="W29" s="323" t="s">
        <v>37</v>
      </c>
      <c r="X29" s="279"/>
      <c r="Y29" s="265"/>
      <c r="Z29" s="266"/>
      <c r="AA29" s="269">
        <f t="shared" si="5"/>
        <v>0</v>
      </c>
      <c r="AB29" s="270"/>
      <c r="AC29" s="255">
        <f t="shared" si="1"/>
        <v>0</v>
      </c>
      <c r="AD29" s="255">
        <f t="shared" si="2"/>
        <v>0</v>
      </c>
      <c r="AE29" s="255">
        <f t="shared" si="3"/>
        <v>0</v>
      </c>
      <c r="AF29" s="255">
        <f t="shared" si="4"/>
        <v>0</v>
      </c>
      <c r="AG29" s="271"/>
    </row>
    <row r="30" spans="1:33" s="21" customFormat="1" ht="16.5" customHeight="1" x14ac:dyDescent="0.2">
      <c r="A30" s="284">
        <v>13</v>
      </c>
      <c r="B30" s="285"/>
      <c r="C30" s="286"/>
      <c r="D30" s="287"/>
      <c r="E30" s="319"/>
      <c r="F30" s="288"/>
      <c r="G30" s="301"/>
      <c r="H30" s="302"/>
      <c r="I30" s="290"/>
      <c r="J30" s="291"/>
      <c r="K30" s="292"/>
      <c r="L30" s="293"/>
      <c r="M30" s="293"/>
      <c r="N30" s="294"/>
      <c r="O30" s="295"/>
      <c r="P30" s="296"/>
      <c r="Q30" s="297"/>
      <c r="R30" s="298"/>
      <c r="S30" s="299"/>
      <c r="T30" s="292"/>
      <c r="U30" s="300"/>
      <c r="V30" s="293"/>
      <c r="W30" s="323" t="s">
        <v>37</v>
      </c>
      <c r="X30" s="279"/>
      <c r="Y30" s="265"/>
      <c r="Z30" s="266"/>
      <c r="AA30" s="269">
        <f t="shared" si="5"/>
        <v>0</v>
      </c>
      <c r="AB30" s="270"/>
      <c r="AC30" s="255">
        <f t="shared" si="1"/>
        <v>0</v>
      </c>
      <c r="AD30" s="255">
        <f t="shared" si="2"/>
        <v>0</v>
      </c>
      <c r="AE30" s="255">
        <f t="shared" si="3"/>
        <v>0</v>
      </c>
      <c r="AF30" s="255">
        <f t="shared" si="4"/>
        <v>0</v>
      </c>
      <c r="AG30" s="271"/>
    </row>
    <row r="31" spans="1:33" s="21" customFormat="1" ht="16.5" customHeight="1" x14ac:dyDescent="0.2">
      <c r="A31" s="284">
        <v>14</v>
      </c>
      <c r="B31" s="285"/>
      <c r="C31" s="286"/>
      <c r="D31" s="287"/>
      <c r="E31" s="319"/>
      <c r="F31" s="288"/>
      <c r="G31" s="301"/>
      <c r="H31" s="302"/>
      <c r="I31" s="290"/>
      <c r="J31" s="291"/>
      <c r="K31" s="292"/>
      <c r="L31" s="293"/>
      <c r="M31" s="293"/>
      <c r="N31" s="294"/>
      <c r="O31" s="295"/>
      <c r="P31" s="296"/>
      <c r="Q31" s="297"/>
      <c r="R31" s="298"/>
      <c r="S31" s="299"/>
      <c r="T31" s="292"/>
      <c r="U31" s="300"/>
      <c r="V31" s="293"/>
      <c r="W31" s="323" t="s">
        <v>37</v>
      </c>
      <c r="X31" s="279"/>
      <c r="Y31" s="265"/>
      <c r="Z31" s="266"/>
      <c r="AA31" s="269">
        <f t="shared" si="5"/>
        <v>0</v>
      </c>
      <c r="AB31" s="270"/>
      <c r="AC31" s="255">
        <f t="shared" si="1"/>
        <v>0</v>
      </c>
      <c r="AD31" s="255">
        <f t="shared" si="2"/>
        <v>0</v>
      </c>
      <c r="AE31" s="255">
        <f t="shared" si="3"/>
        <v>0</v>
      </c>
      <c r="AF31" s="255">
        <f t="shared" si="4"/>
        <v>0</v>
      </c>
      <c r="AG31" s="271"/>
    </row>
    <row r="32" spans="1:33" s="21" customFormat="1" ht="16.5" customHeight="1" x14ac:dyDescent="0.2">
      <c r="A32" s="284">
        <v>15</v>
      </c>
      <c r="B32" s="285"/>
      <c r="C32" s="286"/>
      <c r="D32" s="287"/>
      <c r="E32" s="319"/>
      <c r="F32" s="288"/>
      <c r="G32" s="301"/>
      <c r="H32" s="302"/>
      <c r="I32" s="290"/>
      <c r="J32" s="291"/>
      <c r="K32" s="292"/>
      <c r="L32" s="293"/>
      <c r="M32" s="293"/>
      <c r="N32" s="294"/>
      <c r="O32" s="295"/>
      <c r="P32" s="296"/>
      <c r="Q32" s="297"/>
      <c r="R32" s="298"/>
      <c r="S32" s="299"/>
      <c r="T32" s="292"/>
      <c r="U32" s="300"/>
      <c r="V32" s="293"/>
      <c r="W32" s="323" t="s">
        <v>37</v>
      </c>
      <c r="X32" s="279"/>
      <c r="Y32" s="265"/>
      <c r="Z32" s="266"/>
      <c r="AA32" s="269">
        <f t="shared" si="5"/>
        <v>0</v>
      </c>
      <c r="AB32" s="270"/>
      <c r="AC32" s="255">
        <f t="shared" si="1"/>
        <v>0</v>
      </c>
      <c r="AD32" s="255">
        <f t="shared" si="2"/>
        <v>0</v>
      </c>
      <c r="AE32" s="255">
        <f t="shared" si="3"/>
        <v>0</v>
      </c>
      <c r="AF32" s="255">
        <f t="shared" si="4"/>
        <v>0</v>
      </c>
      <c r="AG32" s="271"/>
    </row>
    <row r="33" spans="1:33" s="21" customFormat="1" ht="16.5" customHeight="1" x14ac:dyDescent="0.2">
      <c r="A33" s="284">
        <v>16</v>
      </c>
      <c r="B33" s="285"/>
      <c r="C33" s="286"/>
      <c r="D33" s="287"/>
      <c r="E33" s="319"/>
      <c r="F33" s="288"/>
      <c r="G33" s="301"/>
      <c r="H33" s="302"/>
      <c r="I33" s="290"/>
      <c r="J33" s="291"/>
      <c r="K33" s="292"/>
      <c r="L33" s="293"/>
      <c r="M33" s="293"/>
      <c r="N33" s="294"/>
      <c r="O33" s="295"/>
      <c r="P33" s="296"/>
      <c r="Q33" s="297"/>
      <c r="R33" s="298"/>
      <c r="S33" s="299"/>
      <c r="T33" s="292"/>
      <c r="U33" s="300"/>
      <c r="V33" s="293"/>
      <c r="W33" s="323" t="s">
        <v>37</v>
      </c>
      <c r="X33" s="279"/>
      <c r="Y33" s="265"/>
      <c r="Z33" s="266"/>
      <c r="AA33" s="269">
        <f t="shared" si="5"/>
        <v>0</v>
      </c>
      <c r="AB33" s="270"/>
      <c r="AC33" s="255">
        <f t="shared" si="1"/>
        <v>0</v>
      </c>
      <c r="AD33" s="255">
        <f t="shared" si="2"/>
        <v>0</v>
      </c>
      <c r="AE33" s="255">
        <f t="shared" si="3"/>
        <v>0</v>
      </c>
      <c r="AF33" s="255">
        <f t="shared" si="4"/>
        <v>0</v>
      </c>
      <c r="AG33" s="271"/>
    </row>
    <row r="34" spans="1:33" s="21" customFormat="1" ht="16.5" customHeight="1" x14ac:dyDescent="0.2">
      <c r="A34" s="284">
        <v>17</v>
      </c>
      <c r="B34" s="285"/>
      <c r="C34" s="286"/>
      <c r="D34" s="287"/>
      <c r="E34" s="319"/>
      <c r="F34" s="288"/>
      <c r="G34" s="301"/>
      <c r="H34" s="302"/>
      <c r="I34" s="290"/>
      <c r="J34" s="291"/>
      <c r="K34" s="292"/>
      <c r="L34" s="293"/>
      <c r="M34" s="293"/>
      <c r="N34" s="294"/>
      <c r="O34" s="295"/>
      <c r="P34" s="296"/>
      <c r="Q34" s="297"/>
      <c r="R34" s="298"/>
      <c r="S34" s="299"/>
      <c r="T34" s="292"/>
      <c r="U34" s="300"/>
      <c r="V34" s="293"/>
      <c r="W34" s="323" t="s">
        <v>37</v>
      </c>
      <c r="X34" s="279"/>
      <c r="Y34" s="265"/>
      <c r="Z34" s="266"/>
      <c r="AA34" s="269">
        <f t="shared" si="5"/>
        <v>0</v>
      </c>
      <c r="AB34" s="270"/>
      <c r="AC34" s="255">
        <f t="shared" si="1"/>
        <v>0</v>
      </c>
      <c r="AD34" s="255">
        <f t="shared" si="2"/>
        <v>0</v>
      </c>
      <c r="AE34" s="255">
        <f t="shared" si="3"/>
        <v>0</v>
      </c>
      <c r="AF34" s="255">
        <f t="shared" si="4"/>
        <v>0</v>
      </c>
      <c r="AG34" s="271"/>
    </row>
    <row r="35" spans="1:33" s="21" customFormat="1" ht="16.5" customHeight="1" x14ac:dyDescent="0.2">
      <c r="A35" s="284">
        <v>18</v>
      </c>
      <c r="B35" s="285"/>
      <c r="C35" s="286"/>
      <c r="D35" s="287"/>
      <c r="E35" s="319"/>
      <c r="F35" s="288"/>
      <c r="G35" s="301"/>
      <c r="H35" s="302"/>
      <c r="I35" s="290"/>
      <c r="J35" s="291"/>
      <c r="K35" s="292"/>
      <c r="L35" s="293"/>
      <c r="M35" s="293"/>
      <c r="N35" s="294"/>
      <c r="O35" s="295"/>
      <c r="P35" s="296"/>
      <c r="Q35" s="297"/>
      <c r="R35" s="298"/>
      <c r="S35" s="299"/>
      <c r="T35" s="292"/>
      <c r="U35" s="300"/>
      <c r="V35" s="293"/>
      <c r="W35" s="323" t="s">
        <v>37</v>
      </c>
      <c r="X35" s="279"/>
      <c r="Y35" s="265"/>
      <c r="Z35" s="266"/>
      <c r="AA35" s="269">
        <f t="shared" si="5"/>
        <v>0</v>
      </c>
      <c r="AB35" s="270"/>
      <c r="AC35" s="255">
        <f t="shared" si="1"/>
        <v>0</v>
      </c>
      <c r="AD35" s="255">
        <f t="shared" si="2"/>
        <v>0</v>
      </c>
      <c r="AE35" s="255">
        <f t="shared" si="3"/>
        <v>0</v>
      </c>
      <c r="AF35" s="255">
        <f t="shared" si="4"/>
        <v>0</v>
      </c>
      <c r="AG35" s="271"/>
    </row>
    <row r="36" spans="1:33" s="21" customFormat="1" ht="16.5" customHeight="1" x14ac:dyDescent="0.2">
      <c r="A36" s="284">
        <v>19</v>
      </c>
      <c r="B36" s="285"/>
      <c r="C36" s="286"/>
      <c r="D36" s="287"/>
      <c r="E36" s="319"/>
      <c r="F36" s="288"/>
      <c r="G36" s="301"/>
      <c r="H36" s="302"/>
      <c r="I36" s="290"/>
      <c r="J36" s="291"/>
      <c r="K36" s="292"/>
      <c r="L36" s="293"/>
      <c r="M36" s="293"/>
      <c r="N36" s="294"/>
      <c r="O36" s="295"/>
      <c r="P36" s="296"/>
      <c r="Q36" s="297"/>
      <c r="R36" s="298"/>
      <c r="S36" s="299"/>
      <c r="T36" s="292"/>
      <c r="U36" s="300"/>
      <c r="V36" s="293"/>
      <c r="W36" s="323" t="s">
        <v>37</v>
      </c>
      <c r="X36" s="279"/>
      <c r="Y36" s="265"/>
      <c r="Z36" s="266"/>
      <c r="AA36" s="269">
        <f t="shared" si="5"/>
        <v>0</v>
      </c>
      <c r="AB36" s="270"/>
      <c r="AC36" s="255">
        <f t="shared" si="1"/>
        <v>0</v>
      </c>
      <c r="AD36" s="255">
        <f t="shared" si="2"/>
        <v>0</v>
      </c>
      <c r="AE36" s="255">
        <f t="shared" si="3"/>
        <v>0</v>
      </c>
      <c r="AF36" s="255">
        <f t="shared" si="4"/>
        <v>0</v>
      </c>
      <c r="AG36" s="271"/>
    </row>
    <row r="37" spans="1:33" s="21" customFormat="1" ht="16.5" customHeight="1" x14ac:dyDescent="0.2">
      <c r="A37" s="284">
        <v>20</v>
      </c>
      <c r="B37" s="285"/>
      <c r="C37" s="286"/>
      <c r="D37" s="287"/>
      <c r="E37" s="319"/>
      <c r="F37" s="288"/>
      <c r="G37" s="301"/>
      <c r="H37" s="302"/>
      <c r="I37" s="290"/>
      <c r="J37" s="291"/>
      <c r="K37" s="292"/>
      <c r="L37" s="293"/>
      <c r="M37" s="293"/>
      <c r="N37" s="294"/>
      <c r="O37" s="295"/>
      <c r="P37" s="296"/>
      <c r="Q37" s="297"/>
      <c r="R37" s="298"/>
      <c r="S37" s="299"/>
      <c r="T37" s="292"/>
      <c r="U37" s="300"/>
      <c r="V37" s="293"/>
      <c r="W37" s="323" t="s">
        <v>37</v>
      </c>
      <c r="X37" s="279"/>
      <c r="Y37" s="265"/>
      <c r="Z37" s="266"/>
      <c r="AA37" s="269">
        <f t="shared" si="5"/>
        <v>0</v>
      </c>
      <c r="AB37" s="270"/>
      <c r="AC37" s="255">
        <f t="shared" si="1"/>
        <v>0</v>
      </c>
      <c r="AD37" s="255">
        <f t="shared" si="2"/>
        <v>0</v>
      </c>
      <c r="AE37" s="255">
        <f t="shared" si="3"/>
        <v>0</v>
      </c>
      <c r="AF37" s="255">
        <f t="shared" si="4"/>
        <v>0</v>
      </c>
      <c r="AG37" s="271"/>
    </row>
    <row r="38" spans="1:33" s="21" customFormat="1" ht="16.5" customHeight="1" x14ac:dyDescent="0.2">
      <c r="A38" s="284">
        <v>21</v>
      </c>
      <c r="B38" s="285"/>
      <c r="C38" s="286"/>
      <c r="D38" s="287"/>
      <c r="E38" s="319"/>
      <c r="F38" s="288"/>
      <c r="G38" s="301"/>
      <c r="H38" s="302"/>
      <c r="I38" s="290"/>
      <c r="J38" s="291"/>
      <c r="K38" s="292"/>
      <c r="L38" s="293"/>
      <c r="M38" s="293"/>
      <c r="N38" s="294"/>
      <c r="O38" s="295"/>
      <c r="P38" s="296"/>
      <c r="Q38" s="297"/>
      <c r="R38" s="298"/>
      <c r="S38" s="299"/>
      <c r="T38" s="292"/>
      <c r="U38" s="300"/>
      <c r="V38" s="293"/>
      <c r="W38" s="323" t="s">
        <v>37</v>
      </c>
      <c r="X38" s="279"/>
      <c r="Y38" s="265"/>
      <c r="Z38" s="266"/>
      <c r="AA38" s="269">
        <f t="shared" si="5"/>
        <v>0</v>
      </c>
      <c r="AB38" s="270"/>
      <c r="AC38" s="255">
        <f t="shared" si="1"/>
        <v>0</v>
      </c>
      <c r="AD38" s="255">
        <f t="shared" si="2"/>
        <v>0</v>
      </c>
      <c r="AE38" s="255">
        <f t="shared" si="3"/>
        <v>0</v>
      </c>
      <c r="AF38" s="255">
        <f t="shared" si="4"/>
        <v>0</v>
      </c>
      <c r="AG38" s="271"/>
    </row>
    <row r="39" spans="1:33" s="21" customFormat="1" ht="16.5" customHeight="1" x14ac:dyDescent="0.2">
      <c r="A39" s="284">
        <v>22</v>
      </c>
      <c r="B39" s="285"/>
      <c r="C39" s="286"/>
      <c r="D39" s="287"/>
      <c r="E39" s="319"/>
      <c r="F39" s="288"/>
      <c r="G39" s="301"/>
      <c r="H39" s="302"/>
      <c r="I39" s="290"/>
      <c r="J39" s="291"/>
      <c r="K39" s="292"/>
      <c r="L39" s="293"/>
      <c r="M39" s="293"/>
      <c r="N39" s="294"/>
      <c r="O39" s="295"/>
      <c r="P39" s="296"/>
      <c r="Q39" s="297"/>
      <c r="R39" s="298"/>
      <c r="S39" s="299"/>
      <c r="T39" s="292"/>
      <c r="U39" s="300"/>
      <c r="V39" s="293"/>
      <c r="W39" s="323" t="s">
        <v>37</v>
      </c>
      <c r="X39" s="279"/>
      <c r="Y39" s="265"/>
      <c r="Z39" s="266"/>
      <c r="AA39" s="269">
        <f t="shared" si="5"/>
        <v>0</v>
      </c>
      <c r="AB39" s="270"/>
      <c r="AC39" s="255">
        <f t="shared" si="1"/>
        <v>0</v>
      </c>
      <c r="AD39" s="255">
        <f t="shared" si="2"/>
        <v>0</v>
      </c>
      <c r="AE39" s="255">
        <f t="shared" si="3"/>
        <v>0</v>
      </c>
      <c r="AF39" s="255">
        <f t="shared" si="4"/>
        <v>0</v>
      </c>
      <c r="AG39" s="271"/>
    </row>
    <row r="40" spans="1:33" s="21" customFormat="1" ht="16.5" customHeight="1" x14ac:dyDescent="0.2">
      <c r="A40" s="284">
        <v>23</v>
      </c>
      <c r="B40" s="285"/>
      <c r="C40" s="286"/>
      <c r="D40" s="287"/>
      <c r="E40" s="319"/>
      <c r="F40" s="288"/>
      <c r="G40" s="301"/>
      <c r="H40" s="302"/>
      <c r="I40" s="290"/>
      <c r="J40" s="291"/>
      <c r="K40" s="292"/>
      <c r="L40" s="293"/>
      <c r="M40" s="293"/>
      <c r="N40" s="294"/>
      <c r="O40" s="295"/>
      <c r="P40" s="296"/>
      <c r="Q40" s="297"/>
      <c r="R40" s="298"/>
      <c r="S40" s="299"/>
      <c r="T40" s="292"/>
      <c r="U40" s="300"/>
      <c r="V40" s="293"/>
      <c r="W40" s="323" t="s">
        <v>37</v>
      </c>
      <c r="X40" s="279"/>
      <c r="Y40" s="265"/>
      <c r="Z40" s="266"/>
      <c r="AA40" s="269">
        <f t="shared" si="5"/>
        <v>0</v>
      </c>
      <c r="AB40" s="270"/>
      <c r="AC40" s="255">
        <f t="shared" si="1"/>
        <v>0</v>
      </c>
      <c r="AD40" s="255">
        <f t="shared" si="2"/>
        <v>0</v>
      </c>
      <c r="AE40" s="255">
        <f t="shared" si="3"/>
        <v>0</v>
      </c>
      <c r="AF40" s="255">
        <f t="shared" si="4"/>
        <v>0</v>
      </c>
      <c r="AG40" s="271"/>
    </row>
    <row r="41" spans="1:33" s="21" customFormat="1" ht="16.5" customHeight="1" x14ac:dyDescent="0.2">
      <c r="A41" s="284">
        <v>24</v>
      </c>
      <c r="B41" s="285"/>
      <c r="C41" s="286"/>
      <c r="D41" s="287"/>
      <c r="E41" s="319"/>
      <c r="F41" s="288"/>
      <c r="G41" s="301"/>
      <c r="H41" s="302"/>
      <c r="I41" s="290"/>
      <c r="J41" s="291"/>
      <c r="K41" s="292"/>
      <c r="L41" s="293"/>
      <c r="M41" s="293"/>
      <c r="N41" s="294"/>
      <c r="O41" s="295"/>
      <c r="P41" s="296"/>
      <c r="Q41" s="297"/>
      <c r="R41" s="298"/>
      <c r="S41" s="299"/>
      <c r="T41" s="292"/>
      <c r="U41" s="300"/>
      <c r="V41" s="293"/>
      <c r="W41" s="323" t="s">
        <v>37</v>
      </c>
      <c r="X41" s="279"/>
      <c r="Y41" s="265"/>
      <c r="Z41" s="266"/>
      <c r="AA41" s="269">
        <f t="shared" si="5"/>
        <v>0</v>
      </c>
      <c r="AB41" s="270"/>
      <c r="AC41" s="255">
        <f t="shared" si="1"/>
        <v>0</v>
      </c>
      <c r="AD41" s="255">
        <f t="shared" si="2"/>
        <v>0</v>
      </c>
      <c r="AE41" s="255">
        <f t="shared" si="3"/>
        <v>0</v>
      </c>
      <c r="AF41" s="255">
        <f t="shared" si="4"/>
        <v>0</v>
      </c>
      <c r="AG41" s="271"/>
    </row>
    <row r="42" spans="1:33" s="21" customFormat="1" ht="16.5" customHeight="1" x14ac:dyDescent="0.2">
      <c r="A42" s="284">
        <v>25</v>
      </c>
      <c r="B42" s="285"/>
      <c r="C42" s="286"/>
      <c r="D42" s="287"/>
      <c r="E42" s="319"/>
      <c r="F42" s="288"/>
      <c r="G42" s="301"/>
      <c r="H42" s="302"/>
      <c r="I42" s="290"/>
      <c r="J42" s="291"/>
      <c r="K42" s="292"/>
      <c r="L42" s="293"/>
      <c r="M42" s="293"/>
      <c r="N42" s="294"/>
      <c r="O42" s="295"/>
      <c r="P42" s="296"/>
      <c r="Q42" s="297"/>
      <c r="R42" s="298"/>
      <c r="S42" s="299"/>
      <c r="T42" s="292"/>
      <c r="U42" s="300"/>
      <c r="V42" s="293"/>
      <c r="W42" s="323" t="s">
        <v>37</v>
      </c>
      <c r="X42" s="279"/>
      <c r="Y42" s="265"/>
      <c r="Z42" s="266"/>
      <c r="AA42" s="269">
        <f t="shared" si="5"/>
        <v>0</v>
      </c>
      <c r="AB42" s="270"/>
      <c r="AC42" s="255">
        <f t="shared" si="1"/>
        <v>0</v>
      </c>
      <c r="AD42" s="255">
        <f t="shared" si="2"/>
        <v>0</v>
      </c>
      <c r="AE42" s="255">
        <f t="shared" si="3"/>
        <v>0</v>
      </c>
      <c r="AF42" s="255">
        <f t="shared" si="4"/>
        <v>0</v>
      </c>
      <c r="AG42" s="271"/>
    </row>
    <row r="43" spans="1:33" s="21" customFormat="1" ht="16.5" customHeight="1" x14ac:dyDescent="0.2">
      <c r="A43" s="284">
        <v>26</v>
      </c>
      <c r="B43" s="285"/>
      <c r="C43" s="286"/>
      <c r="D43" s="287"/>
      <c r="E43" s="319"/>
      <c r="F43" s="288"/>
      <c r="G43" s="301"/>
      <c r="H43" s="302"/>
      <c r="I43" s="290"/>
      <c r="J43" s="291"/>
      <c r="K43" s="292"/>
      <c r="L43" s="293"/>
      <c r="M43" s="293"/>
      <c r="N43" s="294"/>
      <c r="O43" s="295"/>
      <c r="P43" s="296"/>
      <c r="Q43" s="297"/>
      <c r="R43" s="298"/>
      <c r="S43" s="299"/>
      <c r="T43" s="292"/>
      <c r="U43" s="300"/>
      <c r="V43" s="293"/>
      <c r="W43" s="323" t="s">
        <v>37</v>
      </c>
      <c r="X43" s="279"/>
      <c r="Y43" s="265"/>
      <c r="Z43" s="266"/>
      <c r="AA43" s="269">
        <f t="shared" si="5"/>
        <v>0</v>
      </c>
      <c r="AB43" s="270"/>
      <c r="AC43" s="255">
        <f t="shared" si="1"/>
        <v>0</v>
      </c>
      <c r="AD43" s="255">
        <f t="shared" si="2"/>
        <v>0</v>
      </c>
      <c r="AE43" s="255">
        <f t="shared" si="3"/>
        <v>0</v>
      </c>
      <c r="AF43" s="255">
        <f t="shared" si="4"/>
        <v>0</v>
      </c>
      <c r="AG43" s="271"/>
    </row>
    <row r="44" spans="1:33" s="21" customFormat="1" ht="16.5" customHeight="1" x14ac:dyDescent="0.2">
      <c r="A44" s="284">
        <v>27</v>
      </c>
      <c r="B44" s="285"/>
      <c r="C44" s="286"/>
      <c r="D44" s="287"/>
      <c r="E44" s="319"/>
      <c r="F44" s="288"/>
      <c r="G44" s="301"/>
      <c r="H44" s="302"/>
      <c r="I44" s="290"/>
      <c r="J44" s="291"/>
      <c r="K44" s="292"/>
      <c r="L44" s="293"/>
      <c r="M44" s="293"/>
      <c r="N44" s="294"/>
      <c r="O44" s="295"/>
      <c r="P44" s="296"/>
      <c r="Q44" s="297"/>
      <c r="R44" s="298"/>
      <c r="S44" s="299"/>
      <c r="T44" s="292"/>
      <c r="U44" s="300"/>
      <c r="V44" s="293"/>
      <c r="W44" s="323" t="s">
        <v>37</v>
      </c>
      <c r="X44" s="279"/>
      <c r="Y44" s="265"/>
      <c r="Z44" s="266"/>
      <c r="AA44" s="269">
        <f t="shared" si="5"/>
        <v>0</v>
      </c>
      <c r="AB44" s="270"/>
      <c r="AC44" s="255">
        <f t="shared" si="1"/>
        <v>0</v>
      </c>
      <c r="AD44" s="255">
        <f t="shared" si="2"/>
        <v>0</v>
      </c>
      <c r="AE44" s="255">
        <f t="shared" si="3"/>
        <v>0</v>
      </c>
      <c r="AF44" s="255">
        <f t="shared" si="4"/>
        <v>0</v>
      </c>
      <c r="AG44" s="271"/>
    </row>
    <row r="45" spans="1:33" s="21" customFormat="1" ht="16.5" customHeight="1" x14ac:dyDescent="0.2">
      <c r="A45" s="284">
        <v>28</v>
      </c>
      <c r="B45" s="285"/>
      <c r="C45" s="286"/>
      <c r="D45" s="287"/>
      <c r="E45" s="319"/>
      <c r="F45" s="288"/>
      <c r="G45" s="301"/>
      <c r="H45" s="302"/>
      <c r="I45" s="290"/>
      <c r="J45" s="291"/>
      <c r="K45" s="292"/>
      <c r="L45" s="293"/>
      <c r="M45" s="293"/>
      <c r="N45" s="294"/>
      <c r="O45" s="295"/>
      <c r="P45" s="296"/>
      <c r="Q45" s="297"/>
      <c r="R45" s="298"/>
      <c r="S45" s="299"/>
      <c r="T45" s="292"/>
      <c r="U45" s="300"/>
      <c r="V45" s="293"/>
      <c r="W45" s="323" t="s">
        <v>37</v>
      </c>
      <c r="X45" s="279"/>
      <c r="Y45" s="265"/>
      <c r="Z45" s="266"/>
      <c r="AA45" s="269">
        <f t="shared" si="5"/>
        <v>0</v>
      </c>
      <c r="AB45" s="270"/>
      <c r="AC45" s="255">
        <f t="shared" si="1"/>
        <v>0</v>
      </c>
      <c r="AD45" s="255">
        <f t="shared" si="2"/>
        <v>0</v>
      </c>
      <c r="AE45" s="255">
        <f t="shared" si="3"/>
        <v>0</v>
      </c>
      <c r="AF45" s="255">
        <f t="shared" si="4"/>
        <v>0</v>
      </c>
      <c r="AG45" s="271"/>
    </row>
    <row r="46" spans="1:33" s="21" customFormat="1" ht="16.5" customHeight="1" x14ac:dyDescent="0.2">
      <c r="A46" s="284">
        <v>29</v>
      </c>
      <c r="B46" s="285"/>
      <c r="C46" s="286"/>
      <c r="D46" s="287"/>
      <c r="E46" s="319"/>
      <c r="F46" s="288"/>
      <c r="G46" s="301"/>
      <c r="H46" s="302"/>
      <c r="I46" s="290"/>
      <c r="J46" s="291"/>
      <c r="K46" s="292"/>
      <c r="L46" s="293"/>
      <c r="M46" s="293"/>
      <c r="N46" s="294"/>
      <c r="O46" s="295"/>
      <c r="P46" s="296"/>
      <c r="Q46" s="297"/>
      <c r="R46" s="298"/>
      <c r="S46" s="299"/>
      <c r="T46" s="292"/>
      <c r="U46" s="300"/>
      <c r="V46" s="293"/>
      <c r="W46" s="323" t="s">
        <v>37</v>
      </c>
      <c r="X46" s="279"/>
      <c r="Y46" s="265"/>
      <c r="Z46" s="266"/>
      <c r="AA46" s="269">
        <f t="shared" si="5"/>
        <v>0</v>
      </c>
      <c r="AB46" s="270"/>
      <c r="AC46" s="255">
        <f t="shared" si="1"/>
        <v>0</v>
      </c>
      <c r="AD46" s="255">
        <f t="shared" si="2"/>
        <v>0</v>
      </c>
      <c r="AE46" s="255">
        <f t="shared" si="3"/>
        <v>0</v>
      </c>
      <c r="AF46" s="255">
        <f t="shared" si="4"/>
        <v>0</v>
      </c>
      <c r="AG46" s="271"/>
    </row>
    <row r="47" spans="1:33" s="21" customFormat="1" ht="16.5" customHeight="1" x14ac:dyDescent="0.2">
      <c r="A47" s="284">
        <v>30</v>
      </c>
      <c r="B47" s="285"/>
      <c r="C47" s="286"/>
      <c r="D47" s="287"/>
      <c r="E47" s="319"/>
      <c r="F47" s="288"/>
      <c r="G47" s="301"/>
      <c r="H47" s="302"/>
      <c r="I47" s="290"/>
      <c r="J47" s="291"/>
      <c r="K47" s="292"/>
      <c r="L47" s="293"/>
      <c r="M47" s="293"/>
      <c r="N47" s="294"/>
      <c r="O47" s="295"/>
      <c r="P47" s="296"/>
      <c r="Q47" s="297"/>
      <c r="R47" s="298"/>
      <c r="S47" s="299"/>
      <c r="T47" s="292"/>
      <c r="U47" s="300"/>
      <c r="V47" s="293"/>
      <c r="W47" s="323" t="s">
        <v>37</v>
      </c>
      <c r="X47" s="279"/>
      <c r="Y47" s="265"/>
      <c r="Z47" s="266"/>
      <c r="AA47" s="269">
        <f t="shared" si="5"/>
        <v>0</v>
      </c>
      <c r="AB47" s="270"/>
      <c r="AC47" s="255">
        <f t="shared" si="1"/>
        <v>0</v>
      </c>
      <c r="AD47" s="255">
        <f t="shared" si="2"/>
        <v>0</v>
      </c>
      <c r="AE47" s="255">
        <f t="shared" si="3"/>
        <v>0</v>
      </c>
      <c r="AF47" s="255">
        <f t="shared" si="4"/>
        <v>0</v>
      </c>
      <c r="AG47" s="271"/>
    </row>
    <row r="48" spans="1:33" s="21" customFormat="1" ht="16.5" customHeight="1" x14ac:dyDescent="0.2">
      <c r="A48" s="284">
        <v>31</v>
      </c>
      <c r="B48" s="285"/>
      <c r="C48" s="286"/>
      <c r="D48" s="287"/>
      <c r="E48" s="319"/>
      <c r="F48" s="288"/>
      <c r="G48" s="301"/>
      <c r="H48" s="302"/>
      <c r="I48" s="290"/>
      <c r="J48" s="291"/>
      <c r="K48" s="304"/>
      <c r="L48" s="293"/>
      <c r="M48" s="293"/>
      <c r="N48" s="294"/>
      <c r="O48" s="295"/>
      <c r="P48" s="296"/>
      <c r="Q48" s="297"/>
      <c r="R48" s="298"/>
      <c r="S48" s="299"/>
      <c r="T48" s="292"/>
      <c r="U48" s="300"/>
      <c r="V48" s="293"/>
      <c r="W48" s="323" t="s">
        <v>37</v>
      </c>
      <c r="X48" s="279"/>
      <c r="Y48" s="265"/>
      <c r="Z48" s="266"/>
      <c r="AA48" s="269">
        <f t="shared" si="5"/>
        <v>0</v>
      </c>
      <c r="AB48" s="270"/>
      <c r="AC48" s="255">
        <f t="shared" si="1"/>
        <v>0</v>
      </c>
      <c r="AD48" s="255">
        <f t="shared" si="2"/>
        <v>0</v>
      </c>
      <c r="AE48" s="255">
        <f t="shared" si="3"/>
        <v>0</v>
      </c>
      <c r="AF48" s="255">
        <f t="shared" si="4"/>
        <v>0</v>
      </c>
      <c r="AG48" s="271"/>
    </row>
    <row r="49" spans="1:33" s="21" customFormat="1" ht="16.5" customHeight="1" x14ac:dyDescent="0.2">
      <c r="A49" s="284">
        <v>32</v>
      </c>
      <c r="B49" s="285"/>
      <c r="C49" s="286"/>
      <c r="D49" s="287"/>
      <c r="E49" s="319"/>
      <c r="F49" s="288"/>
      <c r="G49" s="301"/>
      <c r="H49" s="302"/>
      <c r="I49" s="290"/>
      <c r="J49" s="291"/>
      <c r="K49" s="304"/>
      <c r="L49" s="293"/>
      <c r="M49" s="293"/>
      <c r="N49" s="294"/>
      <c r="O49" s="295"/>
      <c r="P49" s="296"/>
      <c r="Q49" s="297"/>
      <c r="R49" s="298"/>
      <c r="S49" s="299"/>
      <c r="T49" s="292"/>
      <c r="U49" s="300"/>
      <c r="V49" s="293"/>
      <c r="W49" s="323" t="s">
        <v>37</v>
      </c>
      <c r="X49" s="279"/>
      <c r="Y49" s="265"/>
      <c r="Z49" s="266"/>
      <c r="AA49" s="269">
        <f t="shared" si="5"/>
        <v>0</v>
      </c>
      <c r="AB49" s="270"/>
      <c r="AC49" s="255">
        <f t="shared" si="1"/>
        <v>0</v>
      </c>
      <c r="AD49" s="255">
        <f t="shared" si="2"/>
        <v>0</v>
      </c>
      <c r="AE49" s="255">
        <f t="shared" si="3"/>
        <v>0</v>
      </c>
      <c r="AF49" s="255">
        <f t="shared" si="4"/>
        <v>0</v>
      </c>
      <c r="AG49" s="271"/>
    </row>
    <row r="50" spans="1:33" s="21" customFormat="1" ht="16.5" customHeight="1" x14ac:dyDescent="0.2">
      <c r="A50" s="284">
        <v>33</v>
      </c>
      <c r="B50" s="285"/>
      <c r="C50" s="286"/>
      <c r="D50" s="287"/>
      <c r="E50" s="319"/>
      <c r="F50" s="288"/>
      <c r="G50" s="301"/>
      <c r="H50" s="302"/>
      <c r="I50" s="290"/>
      <c r="J50" s="291"/>
      <c r="K50" s="304"/>
      <c r="L50" s="293"/>
      <c r="M50" s="293"/>
      <c r="N50" s="294"/>
      <c r="O50" s="295"/>
      <c r="P50" s="296"/>
      <c r="Q50" s="297"/>
      <c r="R50" s="298"/>
      <c r="S50" s="299"/>
      <c r="T50" s="292"/>
      <c r="U50" s="300"/>
      <c r="V50" s="293"/>
      <c r="W50" s="323" t="s">
        <v>37</v>
      </c>
      <c r="X50" s="279"/>
      <c r="Y50" s="265"/>
      <c r="Z50" s="266"/>
      <c r="AA50" s="269">
        <f t="shared" si="5"/>
        <v>0</v>
      </c>
      <c r="AB50" s="270"/>
      <c r="AC50" s="255">
        <f t="shared" si="1"/>
        <v>0</v>
      </c>
      <c r="AD50" s="255">
        <f t="shared" si="2"/>
        <v>0</v>
      </c>
      <c r="AE50" s="255">
        <f t="shared" si="3"/>
        <v>0</v>
      </c>
      <c r="AF50" s="255">
        <f t="shared" si="4"/>
        <v>0</v>
      </c>
      <c r="AG50" s="271"/>
    </row>
    <row r="51" spans="1:33" s="21" customFormat="1" ht="16.5" customHeight="1" x14ac:dyDescent="0.2">
      <c r="A51" s="284">
        <v>34</v>
      </c>
      <c r="B51" s="285"/>
      <c r="C51" s="286"/>
      <c r="D51" s="287"/>
      <c r="E51" s="319"/>
      <c r="F51" s="288"/>
      <c r="G51" s="301"/>
      <c r="H51" s="302"/>
      <c r="I51" s="290"/>
      <c r="J51" s="291"/>
      <c r="K51" s="304"/>
      <c r="L51" s="293"/>
      <c r="M51" s="293"/>
      <c r="N51" s="294"/>
      <c r="O51" s="295"/>
      <c r="P51" s="296"/>
      <c r="Q51" s="297"/>
      <c r="R51" s="298"/>
      <c r="S51" s="299"/>
      <c r="T51" s="292"/>
      <c r="U51" s="300"/>
      <c r="V51" s="293"/>
      <c r="W51" s="323" t="s">
        <v>37</v>
      </c>
      <c r="X51" s="279"/>
      <c r="Y51" s="265"/>
      <c r="Z51" s="266"/>
      <c r="AA51" s="269">
        <f t="shared" si="5"/>
        <v>0</v>
      </c>
      <c r="AB51" s="270"/>
      <c r="AC51" s="255">
        <f t="shared" si="1"/>
        <v>0</v>
      </c>
      <c r="AD51" s="255">
        <f t="shared" si="2"/>
        <v>0</v>
      </c>
      <c r="AE51" s="255">
        <f t="shared" si="3"/>
        <v>0</v>
      </c>
      <c r="AF51" s="255">
        <f t="shared" si="4"/>
        <v>0</v>
      </c>
      <c r="AG51" s="271"/>
    </row>
    <row r="52" spans="1:33" s="21" customFormat="1" ht="16.5" customHeight="1" x14ac:dyDescent="0.2">
      <c r="A52" s="284">
        <v>35</v>
      </c>
      <c r="B52" s="285"/>
      <c r="C52" s="286"/>
      <c r="D52" s="287"/>
      <c r="E52" s="319"/>
      <c r="F52" s="288"/>
      <c r="G52" s="301"/>
      <c r="H52" s="302"/>
      <c r="I52" s="290"/>
      <c r="J52" s="291"/>
      <c r="K52" s="304"/>
      <c r="L52" s="293"/>
      <c r="M52" s="293"/>
      <c r="N52" s="294"/>
      <c r="O52" s="295"/>
      <c r="P52" s="296"/>
      <c r="Q52" s="297"/>
      <c r="R52" s="298"/>
      <c r="S52" s="299"/>
      <c r="T52" s="292"/>
      <c r="U52" s="300"/>
      <c r="V52" s="293"/>
      <c r="W52" s="323" t="s">
        <v>37</v>
      </c>
      <c r="X52" s="279"/>
      <c r="Y52" s="265"/>
      <c r="Z52" s="266"/>
      <c r="AA52" s="269">
        <f t="shared" si="5"/>
        <v>0</v>
      </c>
      <c r="AB52" s="270"/>
      <c r="AC52" s="255">
        <f t="shared" si="1"/>
        <v>0</v>
      </c>
      <c r="AD52" s="255">
        <f t="shared" si="2"/>
        <v>0</v>
      </c>
      <c r="AE52" s="255">
        <f t="shared" si="3"/>
        <v>0</v>
      </c>
      <c r="AF52" s="255">
        <f t="shared" si="4"/>
        <v>0</v>
      </c>
      <c r="AG52" s="271"/>
    </row>
    <row r="53" spans="1:33" s="21" customFormat="1" ht="16.5" customHeight="1" x14ac:dyDescent="0.2">
      <c r="A53" s="284">
        <v>36</v>
      </c>
      <c r="B53" s="285"/>
      <c r="C53" s="286"/>
      <c r="D53" s="287"/>
      <c r="E53" s="319"/>
      <c r="F53" s="288"/>
      <c r="G53" s="301"/>
      <c r="H53" s="302"/>
      <c r="I53" s="290"/>
      <c r="J53" s="291"/>
      <c r="K53" s="304"/>
      <c r="L53" s="293"/>
      <c r="M53" s="293"/>
      <c r="N53" s="294"/>
      <c r="O53" s="295"/>
      <c r="P53" s="296"/>
      <c r="Q53" s="297"/>
      <c r="R53" s="298"/>
      <c r="S53" s="299"/>
      <c r="T53" s="292"/>
      <c r="U53" s="300"/>
      <c r="V53" s="293"/>
      <c r="W53" s="323" t="s">
        <v>37</v>
      </c>
      <c r="X53" s="279"/>
      <c r="Y53" s="265"/>
      <c r="Z53" s="266"/>
      <c r="AA53" s="269">
        <f t="shared" si="5"/>
        <v>0</v>
      </c>
      <c r="AB53" s="270"/>
      <c r="AC53" s="255">
        <f t="shared" si="1"/>
        <v>0</v>
      </c>
      <c r="AD53" s="255">
        <f t="shared" si="2"/>
        <v>0</v>
      </c>
      <c r="AE53" s="255">
        <f t="shared" si="3"/>
        <v>0</v>
      </c>
      <c r="AF53" s="255">
        <f t="shared" si="4"/>
        <v>0</v>
      </c>
      <c r="AG53" s="271"/>
    </row>
    <row r="54" spans="1:33" s="21" customFormat="1" ht="16.5" customHeight="1" x14ac:dyDescent="0.2">
      <c r="A54" s="284">
        <v>37</v>
      </c>
      <c r="B54" s="285"/>
      <c r="C54" s="286"/>
      <c r="D54" s="287"/>
      <c r="E54" s="319"/>
      <c r="F54" s="288"/>
      <c r="G54" s="301"/>
      <c r="H54" s="302"/>
      <c r="I54" s="290"/>
      <c r="J54" s="291"/>
      <c r="K54" s="304"/>
      <c r="L54" s="293"/>
      <c r="M54" s="293"/>
      <c r="N54" s="294"/>
      <c r="O54" s="295"/>
      <c r="P54" s="296"/>
      <c r="Q54" s="297"/>
      <c r="R54" s="298"/>
      <c r="S54" s="299"/>
      <c r="T54" s="292"/>
      <c r="U54" s="300"/>
      <c r="V54" s="293"/>
      <c r="W54" s="323" t="s">
        <v>37</v>
      </c>
      <c r="X54" s="279"/>
      <c r="Y54" s="265"/>
      <c r="Z54" s="266"/>
      <c r="AA54" s="269">
        <f t="shared" si="5"/>
        <v>0</v>
      </c>
      <c r="AB54" s="270"/>
      <c r="AC54" s="255">
        <f t="shared" si="1"/>
        <v>0</v>
      </c>
      <c r="AD54" s="255">
        <f t="shared" si="2"/>
        <v>0</v>
      </c>
      <c r="AE54" s="255">
        <f t="shared" si="3"/>
        <v>0</v>
      </c>
      <c r="AF54" s="255">
        <f t="shared" si="4"/>
        <v>0</v>
      </c>
      <c r="AG54" s="271"/>
    </row>
    <row r="55" spans="1:33" s="21" customFormat="1" ht="16.5" customHeight="1" x14ac:dyDescent="0.2">
      <c r="A55" s="284">
        <v>38</v>
      </c>
      <c r="B55" s="285"/>
      <c r="C55" s="286"/>
      <c r="D55" s="287"/>
      <c r="E55" s="319"/>
      <c r="F55" s="288"/>
      <c r="G55" s="301"/>
      <c r="H55" s="302"/>
      <c r="I55" s="290"/>
      <c r="J55" s="291"/>
      <c r="K55" s="304"/>
      <c r="L55" s="293"/>
      <c r="M55" s="293"/>
      <c r="N55" s="294"/>
      <c r="O55" s="295"/>
      <c r="P55" s="296"/>
      <c r="Q55" s="297"/>
      <c r="R55" s="298"/>
      <c r="S55" s="299"/>
      <c r="T55" s="292"/>
      <c r="U55" s="300"/>
      <c r="V55" s="293"/>
      <c r="W55" s="323" t="s">
        <v>37</v>
      </c>
      <c r="X55" s="279"/>
      <c r="Y55" s="265"/>
      <c r="Z55" s="266"/>
      <c r="AA55" s="269">
        <f t="shared" si="5"/>
        <v>0</v>
      </c>
      <c r="AB55" s="270"/>
      <c r="AC55" s="255">
        <f t="shared" si="1"/>
        <v>0</v>
      </c>
      <c r="AD55" s="255">
        <f t="shared" si="2"/>
        <v>0</v>
      </c>
      <c r="AE55" s="255">
        <f t="shared" si="3"/>
        <v>0</v>
      </c>
      <c r="AF55" s="255">
        <f t="shared" si="4"/>
        <v>0</v>
      </c>
      <c r="AG55" s="271"/>
    </row>
    <row r="56" spans="1:33" s="21" customFormat="1" ht="16.5" customHeight="1" x14ac:dyDescent="0.2">
      <c r="A56" s="284">
        <v>39</v>
      </c>
      <c r="B56" s="285"/>
      <c r="C56" s="286"/>
      <c r="D56" s="287"/>
      <c r="E56" s="319"/>
      <c r="F56" s="288"/>
      <c r="G56" s="301"/>
      <c r="H56" s="302"/>
      <c r="I56" s="290"/>
      <c r="J56" s="291"/>
      <c r="K56" s="304"/>
      <c r="L56" s="293"/>
      <c r="M56" s="293"/>
      <c r="N56" s="294"/>
      <c r="O56" s="295"/>
      <c r="P56" s="296"/>
      <c r="Q56" s="297"/>
      <c r="R56" s="298"/>
      <c r="S56" s="299"/>
      <c r="T56" s="292"/>
      <c r="U56" s="300"/>
      <c r="V56" s="293"/>
      <c r="W56" s="323" t="s">
        <v>37</v>
      </c>
      <c r="X56" s="279"/>
      <c r="Y56" s="265"/>
      <c r="Z56" s="266"/>
      <c r="AA56" s="269">
        <f t="shared" si="5"/>
        <v>0</v>
      </c>
      <c r="AB56" s="270"/>
      <c r="AC56" s="255">
        <f t="shared" si="1"/>
        <v>0</v>
      </c>
      <c r="AD56" s="255">
        <f t="shared" si="2"/>
        <v>0</v>
      </c>
      <c r="AE56" s="255">
        <f t="shared" si="3"/>
        <v>0</v>
      </c>
      <c r="AF56" s="255">
        <f t="shared" si="4"/>
        <v>0</v>
      </c>
      <c r="AG56" s="271"/>
    </row>
    <row r="57" spans="1:33" s="21" customFormat="1" ht="16.5" customHeight="1" x14ac:dyDescent="0.2">
      <c r="A57" s="284">
        <v>40</v>
      </c>
      <c r="B57" s="285"/>
      <c r="C57" s="286"/>
      <c r="D57" s="287"/>
      <c r="E57" s="319"/>
      <c r="F57" s="288"/>
      <c r="G57" s="301"/>
      <c r="H57" s="302"/>
      <c r="I57" s="290"/>
      <c r="J57" s="291"/>
      <c r="K57" s="304"/>
      <c r="L57" s="293"/>
      <c r="M57" s="293"/>
      <c r="N57" s="294"/>
      <c r="O57" s="295"/>
      <c r="P57" s="296"/>
      <c r="Q57" s="297"/>
      <c r="R57" s="298"/>
      <c r="S57" s="299"/>
      <c r="T57" s="292"/>
      <c r="U57" s="300"/>
      <c r="V57" s="293"/>
      <c r="W57" s="323" t="s">
        <v>37</v>
      </c>
      <c r="X57" s="279"/>
      <c r="Y57" s="265"/>
      <c r="Z57" s="266"/>
      <c r="AA57" s="269">
        <f t="shared" si="5"/>
        <v>0</v>
      </c>
      <c r="AB57" s="270"/>
      <c r="AC57" s="255">
        <f t="shared" si="1"/>
        <v>0</v>
      </c>
      <c r="AD57" s="255">
        <f t="shared" si="2"/>
        <v>0</v>
      </c>
      <c r="AE57" s="255">
        <f t="shared" si="3"/>
        <v>0</v>
      </c>
      <c r="AF57" s="255">
        <f t="shared" si="4"/>
        <v>0</v>
      </c>
      <c r="AG57" s="271"/>
    </row>
    <row r="58" spans="1:33" s="21" customFormat="1" ht="16.5" customHeight="1" x14ac:dyDescent="0.2">
      <c r="A58" s="284">
        <v>41</v>
      </c>
      <c r="B58" s="285"/>
      <c r="C58" s="286"/>
      <c r="D58" s="287"/>
      <c r="E58" s="319"/>
      <c r="F58" s="288"/>
      <c r="G58" s="301"/>
      <c r="H58" s="302"/>
      <c r="I58" s="290"/>
      <c r="J58" s="291"/>
      <c r="K58" s="304"/>
      <c r="L58" s="293"/>
      <c r="M58" s="293"/>
      <c r="N58" s="294"/>
      <c r="O58" s="295"/>
      <c r="P58" s="296"/>
      <c r="Q58" s="297"/>
      <c r="R58" s="298"/>
      <c r="S58" s="299"/>
      <c r="T58" s="292"/>
      <c r="U58" s="300"/>
      <c r="V58" s="293"/>
      <c r="W58" s="323" t="s">
        <v>37</v>
      </c>
      <c r="X58" s="279"/>
      <c r="Y58" s="265"/>
      <c r="Z58" s="266"/>
      <c r="AA58" s="269">
        <f t="shared" si="5"/>
        <v>0</v>
      </c>
      <c r="AB58" s="270"/>
      <c r="AC58" s="255">
        <f t="shared" si="1"/>
        <v>0</v>
      </c>
      <c r="AD58" s="255">
        <f t="shared" si="2"/>
        <v>0</v>
      </c>
      <c r="AE58" s="255">
        <f t="shared" si="3"/>
        <v>0</v>
      </c>
      <c r="AF58" s="255">
        <f t="shared" si="4"/>
        <v>0</v>
      </c>
      <c r="AG58" s="271"/>
    </row>
    <row r="59" spans="1:33" s="21" customFormat="1" ht="16.5" customHeight="1" x14ac:dyDescent="0.2">
      <c r="A59" s="284">
        <v>42</v>
      </c>
      <c r="B59" s="285"/>
      <c r="C59" s="286"/>
      <c r="D59" s="287"/>
      <c r="E59" s="319"/>
      <c r="F59" s="288"/>
      <c r="G59" s="301"/>
      <c r="H59" s="302"/>
      <c r="I59" s="290"/>
      <c r="J59" s="291"/>
      <c r="K59" s="304"/>
      <c r="L59" s="293"/>
      <c r="M59" s="293"/>
      <c r="N59" s="294"/>
      <c r="O59" s="295"/>
      <c r="P59" s="296"/>
      <c r="Q59" s="297"/>
      <c r="R59" s="298"/>
      <c r="S59" s="299"/>
      <c r="T59" s="292"/>
      <c r="U59" s="300"/>
      <c r="V59" s="293"/>
      <c r="W59" s="323" t="s">
        <v>37</v>
      </c>
      <c r="X59" s="279"/>
      <c r="Y59" s="265"/>
      <c r="Z59" s="266"/>
      <c r="AA59" s="269">
        <f t="shared" si="5"/>
        <v>0</v>
      </c>
      <c r="AB59" s="270"/>
      <c r="AC59" s="255">
        <f t="shared" si="1"/>
        <v>0</v>
      </c>
      <c r="AD59" s="255">
        <f t="shared" si="2"/>
        <v>0</v>
      </c>
      <c r="AE59" s="255">
        <f t="shared" si="3"/>
        <v>0</v>
      </c>
      <c r="AF59" s="255">
        <f t="shared" si="4"/>
        <v>0</v>
      </c>
      <c r="AG59" s="271"/>
    </row>
    <row r="60" spans="1:33" s="21" customFormat="1" ht="16.5" customHeight="1" x14ac:dyDescent="0.2">
      <c r="A60" s="284">
        <v>43</v>
      </c>
      <c r="B60" s="285"/>
      <c r="C60" s="286"/>
      <c r="D60" s="287"/>
      <c r="E60" s="319"/>
      <c r="F60" s="288"/>
      <c r="G60" s="301"/>
      <c r="H60" s="302"/>
      <c r="I60" s="290"/>
      <c r="J60" s="291"/>
      <c r="K60" s="304"/>
      <c r="L60" s="293"/>
      <c r="M60" s="293"/>
      <c r="N60" s="294"/>
      <c r="O60" s="295"/>
      <c r="P60" s="296"/>
      <c r="Q60" s="297"/>
      <c r="R60" s="298"/>
      <c r="S60" s="299"/>
      <c r="T60" s="292"/>
      <c r="U60" s="300"/>
      <c r="V60" s="293"/>
      <c r="W60" s="323" t="s">
        <v>37</v>
      </c>
      <c r="X60" s="279"/>
      <c r="Y60" s="265"/>
      <c r="Z60" s="266"/>
      <c r="AA60" s="269">
        <f t="shared" si="5"/>
        <v>0</v>
      </c>
      <c r="AB60" s="270"/>
      <c r="AC60" s="255">
        <f t="shared" si="1"/>
        <v>0</v>
      </c>
      <c r="AD60" s="255">
        <f t="shared" si="2"/>
        <v>0</v>
      </c>
      <c r="AE60" s="255">
        <f t="shared" si="3"/>
        <v>0</v>
      </c>
      <c r="AF60" s="255">
        <f t="shared" si="4"/>
        <v>0</v>
      </c>
      <c r="AG60" s="271"/>
    </row>
    <row r="61" spans="1:33" s="21" customFormat="1" ht="16.5" customHeight="1" x14ac:dyDescent="0.2">
      <c r="A61" s="284">
        <v>44</v>
      </c>
      <c r="B61" s="285"/>
      <c r="C61" s="286"/>
      <c r="D61" s="287"/>
      <c r="E61" s="319"/>
      <c r="F61" s="288"/>
      <c r="G61" s="301"/>
      <c r="H61" s="302"/>
      <c r="I61" s="290"/>
      <c r="J61" s="291"/>
      <c r="K61" s="304"/>
      <c r="L61" s="293"/>
      <c r="M61" s="293"/>
      <c r="N61" s="294"/>
      <c r="O61" s="295"/>
      <c r="P61" s="296"/>
      <c r="Q61" s="297"/>
      <c r="R61" s="298"/>
      <c r="S61" s="299"/>
      <c r="T61" s="292"/>
      <c r="U61" s="300"/>
      <c r="V61" s="293"/>
      <c r="W61" s="323" t="s">
        <v>37</v>
      </c>
      <c r="X61" s="279"/>
      <c r="Y61" s="265"/>
      <c r="Z61" s="266"/>
      <c r="AA61" s="269">
        <f t="shared" si="5"/>
        <v>0</v>
      </c>
      <c r="AB61" s="270"/>
      <c r="AC61" s="255">
        <f t="shared" si="1"/>
        <v>0</v>
      </c>
      <c r="AD61" s="255">
        <f t="shared" si="2"/>
        <v>0</v>
      </c>
      <c r="AE61" s="255">
        <f t="shared" si="3"/>
        <v>0</v>
      </c>
      <c r="AF61" s="255">
        <f t="shared" si="4"/>
        <v>0</v>
      </c>
      <c r="AG61" s="271"/>
    </row>
    <row r="62" spans="1:33" s="21" customFormat="1" ht="16.5" customHeight="1" x14ac:dyDescent="0.2">
      <c r="A62" s="284">
        <v>45</v>
      </c>
      <c r="B62" s="285"/>
      <c r="C62" s="286"/>
      <c r="D62" s="287"/>
      <c r="E62" s="319"/>
      <c r="F62" s="288"/>
      <c r="G62" s="301"/>
      <c r="H62" s="302"/>
      <c r="I62" s="290"/>
      <c r="J62" s="291"/>
      <c r="K62" s="304"/>
      <c r="L62" s="293"/>
      <c r="M62" s="293"/>
      <c r="N62" s="294"/>
      <c r="O62" s="295"/>
      <c r="P62" s="296"/>
      <c r="Q62" s="297"/>
      <c r="R62" s="298"/>
      <c r="S62" s="299"/>
      <c r="T62" s="292"/>
      <c r="U62" s="300"/>
      <c r="V62" s="293"/>
      <c r="W62" s="323" t="s">
        <v>37</v>
      </c>
      <c r="X62" s="279"/>
      <c r="Y62" s="265"/>
      <c r="Z62" s="266"/>
      <c r="AA62" s="269">
        <f t="shared" si="5"/>
        <v>0</v>
      </c>
      <c r="AB62" s="270"/>
      <c r="AC62" s="255">
        <f t="shared" si="1"/>
        <v>0</v>
      </c>
      <c r="AD62" s="255">
        <f t="shared" si="2"/>
        <v>0</v>
      </c>
      <c r="AE62" s="255">
        <f t="shared" si="3"/>
        <v>0</v>
      </c>
      <c r="AF62" s="255">
        <f t="shared" si="4"/>
        <v>0</v>
      </c>
      <c r="AG62" s="271"/>
    </row>
    <row r="63" spans="1:33" s="21" customFormat="1" ht="16.5" customHeight="1" x14ac:dyDescent="0.2">
      <c r="A63" s="284">
        <v>46</v>
      </c>
      <c r="B63" s="285"/>
      <c r="C63" s="286"/>
      <c r="D63" s="287"/>
      <c r="E63" s="319"/>
      <c r="F63" s="288"/>
      <c r="G63" s="301"/>
      <c r="H63" s="302"/>
      <c r="I63" s="290"/>
      <c r="J63" s="291"/>
      <c r="K63" s="304"/>
      <c r="L63" s="293"/>
      <c r="M63" s="293"/>
      <c r="N63" s="294"/>
      <c r="O63" s="295"/>
      <c r="P63" s="296"/>
      <c r="Q63" s="297"/>
      <c r="R63" s="298"/>
      <c r="S63" s="299"/>
      <c r="T63" s="292"/>
      <c r="U63" s="300"/>
      <c r="V63" s="293"/>
      <c r="W63" s="323" t="s">
        <v>37</v>
      </c>
      <c r="X63" s="279"/>
      <c r="Y63" s="265"/>
      <c r="Z63" s="266"/>
      <c r="AA63" s="269">
        <f t="shared" si="5"/>
        <v>0</v>
      </c>
      <c r="AB63" s="270"/>
      <c r="AC63" s="255">
        <f t="shared" si="1"/>
        <v>0</v>
      </c>
      <c r="AD63" s="255">
        <f t="shared" si="2"/>
        <v>0</v>
      </c>
      <c r="AE63" s="255">
        <f t="shared" si="3"/>
        <v>0</v>
      </c>
      <c r="AF63" s="255">
        <f t="shared" si="4"/>
        <v>0</v>
      </c>
      <c r="AG63" s="271"/>
    </row>
    <row r="64" spans="1:33" s="21" customFormat="1" ht="16.5" customHeight="1" x14ac:dyDescent="0.2">
      <c r="A64" s="284">
        <v>47</v>
      </c>
      <c r="B64" s="285"/>
      <c r="C64" s="286"/>
      <c r="D64" s="287"/>
      <c r="E64" s="319"/>
      <c r="F64" s="288"/>
      <c r="G64" s="301"/>
      <c r="H64" s="302"/>
      <c r="I64" s="290"/>
      <c r="J64" s="291"/>
      <c r="K64" s="304"/>
      <c r="L64" s="293"/>
      <c r="M64" s="293"/>
      <c r="N64" s="294"/>
      <c r="O64" s="295"/>
      <c r="P64" s="296"/>
      <c r="Q64" s="297"/>
      <c r="R64" s="298"/>
      <c r="S64" s="299"/>
      <c r="T64" s="292"/>
      <c r="U64" s="300"/>
      <c r="V64" s="293"/>
      <c r="W64" s="323" t="s">
        <v>37</v>
      </c>
      <c r="X64" s="279"/>
      <c r="Y64" s="265"/>
      <c r="Z64" s="266"/>
      <c r="AA64" s="269">
        <f t="shared" si="5"/>
        <v>0</v>
      </c>
      <c r="AB64" s="270"/>
      <c r="AC64" s="255">
        <f t="shared" si="1"/>
        <v>0</v>
      </c>
      <c r="AD64" s="255">
        <f t="shared" si="2"/>
        <v>0</v>
      </c>
      <c r="AE64" s="255">
        <f t="shared" si="3"/>
        <v>0</v>
      </c>
      <c r="AF64" s="255">
        <f t="shared" si="4"/>
        <v>0</v>
      </c>
      <c r="AG64" s="271"/>
    </row>
    <row r="65" spans="1:33" s="21" customFormat="1" ht="16.5" customHeight="1" x14ac:dyDescent="0.2">
      <c r="A65" s="284">
        <v>48</v>
      </c>
      <c r="B65" s="285"/>
      <c r="C65" s="286"/>
      <c r="D65" s="287"/>
      <c r="E65" s="319"/>
      <c r="F65" s="288"/>
      <c r="G65" s="301"/>
      <c r="H65" s="302"/>
      <c r="I65" s="290"/>
      <c r="J65" s="291"/>
      <c r="K65" s="304"/>
      <c r="L65" s="293"/>
      <c r="M65" s="293"/>
      <c r="N65" s="294"/>
      <c r="O65" s="295"/>
      <c r="P65" s="296"/>
      <c r="Q65" s="297"/>
      <c r="R65" s="298"/>
      <c r="S65" s="299"/>
      <c r="T65" s="292"/>
      <c r="U65" s="300"/>
      <c r="V65" s="293"/>
      <c r="W65" s="323" t="s">
        <v>37</v>
      </c>
      <c r="X65" s="279"/>
      <c r="Y65" s="265"/>
      <c r="Z65" s="266"/>
      <c r="AA65" s="269">
        <f t="shared" si="5"/>
        <v>0</v>
      </c>
      <c r="AB65" s="270"/>
      <c r="AC65" s="255">
        <f t="shared" si="1"/>
        <v>0</v>
      </c>
      <c r="AD65" s="255">
        <f t="shared" si="2"/>
        <v>0</v>
      </c>
      <c r="AE65" s="255">
        <f t="shared" si="3"/>
        <v>0</v>
      </c>
      <c r="AF65" s="255">
        <f t="shared" si="4"/>
        <v>0</v>
      </c>
      <c r="AG65" s="271"/>
    </row>
    <row r="66" spans="1:33" s="21" customFormat="1" ht="16.5" customHeight="1" x14ac:dyDescent="0.2">
      <c r="A66" s="284">
        <v>49</v>
      </c>
      <c r="B66" s="285"/>
      <c r="C66" s="286"/>
      <c r="D66" s="287"/>
      <c r="E66" s="319"/>
      <c r="F66" s="288"/>
      <c r="G66" s="301"/>
      <c r="H66" s="302"/>
      <c r="I66" s="290"/>
      <c r="J66" s="291"/>
      <c r="K66" s="304"/>
      <c r="L66" s="293"/>
      <c r="M66" s="293"/>
      <c r="N66" s="294"/>
      <c r="O66" s="295"/>
      <c r="P66" s="296"/>
      <c r="Q66" s="297"/>
      <c r="R66" s="298"/>
      <c r="S66" s="299"/>
      <c r="T66" s="292"/>
      <c r="U66" s="300"/>
      <c r="V66" s="293"/>
      <c r="W66" s="323" t="s">
        <v>37</v>
      </c>
      <c r="X66" s="279"/>
      <c r="Y66" s="265"/>
      <c r="Z66" s="266"/>
      <c r="AA66" s="269">
        <f t="shared" si="5"/>
        <v>0</v>
      </c>
      <c r="AB66" s="270"/>
      <c r="AC66" s="255">
        <f t="shared" si="1"/>
        <v>0</v>
      </c>
      <c r="AD66" s="255">
        <f t="shared" si="2"/>
        <v>0</v>
      </c>
      <c r="AE66" s="255">
        <f t="shared" si="3"/>
        <v>0</v>
      </c>
      <c r="AF66" s="255">
        <f t="shared" si="4"/>
        <v>0</v>
      </c>
      <c r="AG66" s="271"/>
    </row>
    <row r="67" spans="1:33" s="21" customFormat="1" ht="16.5" customHeight="1" x14ac:dyDescent="0.2">
      <c r="A67" s="284">
        <v>50</v>
      </c>
      <c r="B67" s="285"/>
      <c r="C67" s="286"/>
      <c r="D67" s="287"/>
      <c r="E67" s="319"/>
      <c r="F67" s="288"/>
      <c r="G67" s="301"/>
      <c r="H67" s="302"/>
      <c r="I67" s="290"/>
      <c r="J67" s="291"/>
      <c r="K67" s="304"/>
      <c r="L67" s="293"/>
      <c r="M67" s="293"/>
      <c r="N67" s="294"/>
      <c r="O67" s="295"/>
      <c r="P67" s="296"/>
      <c r="Q67" s="297"/>
      <c r="R67" s="298"/>
      <c r="S67" s="299"/>
      <c r="T67" s="292"/>
      <c r="U67" s="300"/>
      <c r="V67" s="293"/>
      <c r="W67" s="323" t="s">
        <v>37</v>
      </c>
      <c r="X67" s="279"/>
      <c r="Y67" s="265"/>
      <c r="Z67" s="266"/>
      <c r="AA67" s="269">
        <f t="shared" si="5"/>
        <v>0</v>
      </c>
      <c r="AB67" s="270"/>
      <c r="AC67" s="255">
        <f t="shared" si="1"/>
        <v>0</v>
      </c>
      <c r="AD67" s="255">
        <f t="shared" si="2"/>
        <v>0</v>
      </c>
      <c r="AE67" s="255">
        <f t="shared" si="3"/>
        <v>0</v>
      </c>
      <c r="AF67" s="255">
        <f t="shared" si="4"/>
        <v>0</v>
      </c>
      <c r="AG67" s="271"/>
    </row>
    <row r="68" spans="1:33" s="21" customFormat="1" ht="16.5" customHeight="1" x14ac:dyDescent="0.2">
      <c r="A68" s="284">
        <v>51</v>
      </c>
      <c r="B68" s="285"/>
      <c r="C68" s="286"/>
      <c r="D68" s="287"/>
      <c r="E68" s="319"/>
      <c r="F68" s="288"/>
      <c r="G68" s="301"/>
      <c r="H68" s="302"/>
      <c r="I68" s="290"/>
      <c r="J68" s="291"/>
      <c r="K68" s="304"/>
      <c r="L68" s="293"/>
      <c r="M68" s="293"/>
      <c r="N68" s="294"/>
      <c r="O68" s="295"/>
      <c r="P68" s="296"/>
      <c r="Q68" s="297"/>
      <c r="R68" s="298"/>
      <c r="S68" s="299"/>
      <c r="T68" s="292"/>
      <c r="U68" s="300"/>
      <c r="V68" s="293"/>
      <c r="W68" s="323" t="s">
        <v>37</v>
      </c>
      <c r="X68" s="279"/>
      <c r="Y68" s="265"/>
      <c r="Z68" s="266"/>
      <c r="AA68" s="269">
        <f t="shared" si="5"/>
        <v>0</v>
      </c>
      <c r="AB68" s="270"/>
      <c r="AC68" s="255">
        <f t="shared" si="1"/>
        <v>0</v>
      </c>
      <c r="AD68" s="255">
        <f t="shared" si="2"/>
        <v>0</v>
      </c>
      <c r="AE68" s="255">
        <f t="shared" si="3"/>
        <v>0</v>
      </c>
      <c r="AF68" s="255">
        <f t="shared" si="4"/>
        <v>0</v>
      </c>
      <c r="AG68" s="271"/>
    </row>
    <row r="69" spans="1:33" s="21" customFormat="1" ht="16.5" customHeight="1" x14ac:dyDescent="0.2">
      <c r="A69" s="284">
        <v>52</v>
      </c>
      <c r="B69" s="285"/>
      <c r="C69" s="286"/>
      <c r="D69" s="287"/>
      <c r="E69" s="319"/>
      <c r="F69" s="288"/>
      <c r="G69" s="301"/>
      <c r="H69" s="302"/>
      <c r="I69" s="290"/>
      <c r="J69" s="291"/>
      <c r="K69" s="304"/>
      <c r="L69" s="293"/>
      <c r="M69" s="293"/>
      <c r="N69" s="294"/>
      <c r="O69" s="295"/>
      <c r="P69" s="296"/>
      <c r="Q69" s="297"/>
      <c r="R69" s="298"/>
      <c r="S69" s="299"/>
      <c r="T69" s="292"/>
      <c r="U69" s="300"/>
      <c r="V69" s="293"/>
      <c r="W69" s="323" t="s">
        <v>37</v>
      </c>
      <c r="X69" s="279"/>
      <c r="Y69" s="265"/>
      <c r="Z69" s="266"/>
      <c r="AA69" s="269">
        <f t="shared" si="5"/>
        <v>0</v>
      </c>
      <c r="AB69" s="270"/>
      <c r="AC69" s="255">
        <f t="shared" si="1"/>
        <v>0</v>
      </c>
      <c r="AD69" s="255">
        <f t="shared" si="2"/>
        <v>0</v>
      </c>
      <c r="AE69" s="255">
        <f t="shared" si="3"/>
        <v>0</v>
      </c>
      <c r="AF69" s="255">
        <f t="shared" si="4"/>
        <v>0</v>
      </c>
      <c r="AG69" s="271"/>
    </row>
    <row r="70" spans="1:33" s="21" customFormat="1" ht="16.5" customHeight="1" x14ac:dyDescent="0.2">
      <c r="A70" s="284">
        <v>53</v>
      </c>
      <c r="B70" s="285"/>
      <c r="C70" s="286"/>
      <c r="D70" s="287"/>
      <c r="E70" s="319"/>
      <c r="F70" s="288"/>
      <c r="G70" s="301"/>
      <c r="H70" s="302"/>
      <c r="I70" s="290"/>
      <c r="J70" s="291"/>
      <c r="K70" s="304"/>
      <c r="L70" s="293"/>
      <c r="M70" s="293"/>
      <c r="N70" s="294"/>
      <c r="O70" s="295"/>
      <c r="P70" s="296"/>
      <c r="Q70" s="297"/>
      <c r="R70" s="298"/>
      <c r="S70" s="299"/>
      <c r="T70" s="292"/>
      <c r="U70" s="300"/>
      <c r="V70" s="293"/>
      <c r="W70" s="323" t="s">
        <v>37</v>
      </c>
      <c r="X70" s="279"/>
      <c r="Y70" s="265"/>
      <c r="Z70" s="266"/>
      <c r="AA70" s="269">
        <f t="shared" si="5"/>
        <v>0</v>
      </c>
      <c r="AB70" s="270"/>
      <c r="AC70" s="255">
        <f t="shared" si="1"/>
        <v>0</v>
      </c>
      <c r="AD70" s="255">
        <f t="shared" si="2"/>
        <v>0</v>
      </c>
      <c r="AE70" s="255">
        <f t="shared" si="3"/>
        <v>0</v>
      </c>
      <c r="AF70" s="255">
        <f t="shared" si="4"/>
        <v>0</v>
      </c>
      <c r="AG70" s="271"/>
    </row>
    <row r="71" spans="1:33" s="21" customFormat="1" ht="16.5" customHeight="1" x14ac:dyDescent="0.2">
      <c r="A71" s="284">
        <v>54</v>
      </c>
      <c r="B71" s="285"/>
      <c r="C71" s="286"/>
      <c r="D71" s="287"/>
      <c r="E71" s="319"/>
      <c r="F71" s="288"/>
      <c r="G71" s="301"/>
      <c r="H71" s="302"/>
      <c r="I71" s="290"/>
      <c r="J71" s="291"/>
      <c r="K71" s="304"/>
      <c r="L71" s="293"/>
      <c r="M71" s="293"/>
      <c r="N71" s="294"/>
      <c r="O71" s="295"/>
      <c r="P71" s="296"/>
      <c r="Q71" s="297"/>
      <c r="R71" s="298"/>
      <c r="S71" s="299"/>
      <c r="T71" s="292"/>
      <c r="U71" s="300"/>
      <c r="V71" s="293"/>
      <c r="W71" s="323" t="s">
        <v>37</v>
      </c>
      <c r="X71" s="279"/>
      <c r="Y71" s="265"/>
      <c r="Z71" s="266"/>
      <c r="AA71" s="269">
        <f t="shared" si="5"/>
        <v>0</v>
      </c>
      <c r="AB71" s="270"/>
      <c r="AC71" s="255">
        <f t="shared" si="1"/>
        <v>0</v>
      </c>
      <c r="AD71" s="255">
        <f t="shared" si="2"/>
        <v>0</v>
      </c>
      <c r="AE71" s="255">
        <f t="shared" si="3"/>
        <v>0</v>
      </c>
      <c r="AF71" s="255">
        <f t="shared" si="4"/>
        <v>0</v>
      </c>
      <c r="AG71" s="271"/>
    </row>
    <row r="72" spans="1:33" s="21" customFormat="1" ht="16.5" customHeight="1" x14ac:dyDescent="0.2">
      <c r="A72" s="284">
        <v>55</v>
      </c>
      <c r="B72" s="285"/>
      <c r="C72" s="286"/>
      <c r="D72" s="287"/>
      <c r="E72" s="319"/>
      <c r="F72" s="288"/>
      <c r="G72" s="301"/>
      <c r="H72" s="302"/>
      <c r="I72" s="290"/>
      <c r="J72" s="291"/>
      <c r="K72" s="304"/>
      <c r="L72" s="293"/>
      <c r="M72" s="293"/>
      <c r="N72" s="294"/>
      <c r="O72" s="295"/>
      <c r="P72" s="296"/>
      <c r="Q72" s="297"/>
      <c r="R72" s="298"/>
      <c r="S72" s="299"/>
      <c r="T72" s="292"/>
      <c r="U72" s="300"/>
      <c r="V72" s="293"/>
      <c r="W72" s="323" t="s">
        <v>37</v>
      </c>
      <c r="X72" s="279"/>
      <c r="Y72" s="265"/>
      <c r="Z72" s="266"/>
      <c r="AA72" s="269">
        <f t="shared" si="5"/>
        <v>0</v>
      </c>
      <c r="AB72" s="270"/>
      <c r="AC72" s="255">
        <f t="shared" si="1"/>
        <v>0</v>
      </c>
      <c r="AD72" s="255">
        <f t="shared" si="2"/>
        <v>0</v>
      </c>
      <c r="AE72" s="255">
        <f t="shared" si="3"/>
        <v>0</v>
      </c>
      <c r="AF72" s="255">
        <f t="shared" si="4"/>
        <v>0</v>
      </c>
      <c r="AG72" s="271"/>
    </row>
    <row r="73" spans="1:33" s="21" customFormat="1" ht="16.5" customHeight="1" x14ac:dyDescent="0.2">
      <c r="A73" s="284">
        <v>56</v>
      </c>
      <c r="B73" s="285"/>
      <c r="C73" s="286"/>
      <c r="D73" s="287"/>
      <c r="E73" s="319"/>
      <c r="F73" s="288"/>
      <c r="G73" s="301"/>
      <c r="H73" s="302"/>
      <c r="I73" s="290"/>
      <c r="J73" s="291"/>
      <c r="K73" s="304"/>
      <c r="L73" s="293"/>
      <c r="M73" s="293"/>
      <c r="N73" s="294"/>
      <c r="O73" s="295"/>
      <c r="P73" s="296"/>
      <c r="Q73" s="297"/>
      <c r="R73" s="298"/>
      <c r="S73" s="299"/>
      <c r="T73" s="292"/>
      <c r="U73" s="300"/>
      <c r="V73" s="293"/>
      <c r="W73" s="323" t="s">
        <v>37</v>
      </c>
      <c r="X73" s="279"/>
      <c r="Y73" s="265"/>
      <c r="Z73" s="266"/>
      <c r="AA73" s="269">
        <f t="shared" si="5"/>
        <v>0</v>
      </c>
      <c r="AB73" s="270"/>
      <c r="AC73" s="255">
        <f t="shared" si="1"/>
        <v>0</v>
      </c>
      <c r="AD73" s="255">
        <f t="shared" si="2"/>
        <v>0</v>
      </c>
      <c r="AE73" s="255">
        <f t="shared" si="3"/>
        <v>0</v>
      </c>
      <c r="AF73" s="255">
        <f t="shared" si="4"/>
        <v>0</v>
      </c>
      <c r="AG73" s="271"/>
    </row>
    <row r="74" spans="1:33" s="21" customFormat="1" ht="16.5" customHeight="1" x14ac:dyDescent="0.2">
      <c r="A74" s="284">
        <v>57</v>
      </c>
      <c r="B74" s="285"/>
      <c r="C74" s="286"/>
      <c r="D74" s="287"/>
      <c r="E74" s="319"/>
      <c r="F74" s="288"/>
      <c r="G74" s="301"/>
      <c r="H74" s="302"/>
      <c r="I74" s="290"/>
      <c r="J74" s="291"/>
      <c r="K74" s="304"/>
      <c r="L74" s="293"/>
      <c r="M74" s="293"/>
      <c r="N74" s="294"/>
      <c r="O74" s="295"/>
      <c r="P74" s="296"/>
      <c r="Q74" s="297"/>
      <c r="R74" s="298"/>
      <c r="S74" s="299"/>
      <c r="T74" s="292"/>
      <c r="U74" s="300"/>
      <c r="V74" s="293"/>
      <c r="W74" s="323" t="s">
        <v>37</v>
      </c>
      <c r="X74" s="279"/>
      <c r="Y74" s="265"/>
      <c r="Z74" s="266"/>
      <c r="AA74" s="269">
        <f t="shared" si="5"/>
        <v>0</v>
      </c>
      <c r="AB74" s="270"/>
      <c r="AC74" s="255">
        <f t="shared" si="1"/>
        <v>0</v>
      </c>
      <c r="AD74" s="255">
        <f t="shared" si="2"/>
        <v>0</v>
      </c>
      <c r="AE74" s="255">
        <f t="shared" si="3"/>
        <v>0</v>
      </c>
      <c r="AF74" s="255">
        <f t="shared" si="4"/>
        <v>0</v>
      </c>
      <c r="AG74" s="271"/>
    </row>
    <row r="75" spans="1:33" s="21" customFormat="1" ht="16.5" customHeight="1" x14ac:dyDescent="0.2">
      <c r="A75" s="284">
        <v>58</v>
      </c>
      <c r="B75" s="285"/>
      <c r="C75" s="286"/>
      <c r="D75" s="287"/>
      <c r="E75" s="319"/>
      <c r="F75" s="288"/>
      <c r="G75" s="301"/>
      <c r="H75" s="302"/>
      <c r="I75" s="290"/>
      <c r="J75" s="291"/>
      <c r="K75" s="304"/>
      <c r="L75" s="293"/>
      <c r="M75" s="293"/>
      <c r="N75" s="294"/>
      <c r="O75" s="295"/>
      <c r="P75" s="296"/>
      <c r="Q75" s="297"/>
      <c r="R75" s="298"/>
      <c r="S75" s="299"/>
      <c r="T75" s="292"/>
      <c r="U75" s="300"/>
      <c r="V75" s="293"/>
      <c r="W75" s="323" t="s">
        <v>37</v>
      </c>
      <c r="X75" s="279"/>
      <c r="Y75" s="265"/>
      <c r="Z75" s="266"/>
      <c r="AA75" s="269">
        <f t="shared" si="5"/>
        <v>0</v>
      </c>
      <c r="AB75" s="270"/>
      <c r="AC75" s="255">
        <f t="shared" si="1"/>
        <v>0</v>
      </c>
      <c r="AD75" s="255">
        <f t="shared" si="2"/>
        <v>0</v>
      </c>
      <c r="AE75" s="255">
        <f t="shared" si="3"/>
        <v>0</v>
      </c>
      <c r="AF75" s="255">
        <f t="shared" si="4"/>
        <v>0</v>
      </c>
      <c r="AG75" s="271"/>
    </row>
    <row r="76" spans="1:33" s="21" customFormat="1" ht="16.5" customHeight="1" x14ac:dyDescent="0.2">
      <c r="A76" s="284">
        <v>59</v>
      </c>
      <c r="B76" s="285"/>
      <c r="C76" s="286"/>
      <c r="D76" s="287"/>
      <c r="E76" s="319"/>
      <c r="F76" s="288"/>
      <c r="G76" s="301"/>
      <c r="H76" s="302"/>
      <c r="I76" s="290"/>
      <c r="J76" s="291"/>
      <c r="K76" s="304"/>
      <c r="L76" s="293"/>
      <c r="M76" s="293"/>
      <c r="N76" s="294"/>
      <c r="O76" s="295"/>
      <c r="P76" s="296"/>
      <c r="Q76" s="297"/>
      <c r="R76" s="298"/>
      <c r="S76" s="299"/>
      <c r="T76" s="292"/>
      <c r="U76" s="300"/>
      <c r="V76" s="293"/>
      <c r="W76" s="323" t="s">
        <v>37</v>
      </c>
      <c r="X76" s="279"/>
      <c r="Y76" s="265"/>
      <c r="Z76" s="266"/>
      <c r="AA76" s="269">
        <f t="shared" si="5"/>
        <v>0</v>
      </c>
      <c r="AB76" s="270"/>
      <c r="AC76" s="255">
        <f t="shared" si="1"/>
        <v>0</v>
      </c>
      <c r="AD76" s="255">
        <f t="shared" si="2"/>
        <v>0</v>
      </c>
      <c r="AE76" s="255">
        <f t="shared" si="3"/>
        <v>0</v>
      </c>
      <c r="AF76" s="255">
        <f t="shared" si="4"/>
        <v>0</v>
      </c>
      <c r="AG76" s="271"/>
    </row>
    <row r="77" spans="1:33" s="21" customFormat="1" ht="16.5" customHeight="1" x14ac:dyDescent="0.2">
      <c r="A77" s="284">
        <v>60</v>
      </c>
      <c r="B77" s="285"/>
      <c r="C77" s="286"/>
      <c r="D77" s="287"/>
      <c r="E77" s="319"/>
      <c r="F77" s="288"/>
      <c r="G77" s="301"/>
      <c r="H77" s="302"/>
      <c r="I77" s="290"/>
      <c r="J77" s="291"/>
      <c r="K77" s="304"/>
      <c r="L77" s="293"/>
      <c r="M77" s="293"/>
      <c r="N77" s="294"/>
      <c r="O77" s="295"/>
      <c r="P77" s="296"/>
      <c r="Q77" s="297"/>
      <c r="R77" s="298"/>
      <c r="S77" s="299"/>
      <c r="T77" s="292"/>
      <c r="U77" s="300"/>
      <c r="V77" s="293"/>
      <c r="W77" s="323" t="s">
        <v>37</v>
      </c>
      <c r="X77" s="279"/>
      <c r="Y77" s="265"/>
      <c r="Z77" s="266"/>
      <c r="AA77" s="269">
        <f t="shared" si="5"/>
        <v>0</v>
      </c>
      <c r="AB77" s="270"/>
      <c r="AC77" s="255">
        <f t="shared" si="1"/>
        <v>0</v>
      </c>
      <c r="AD77" s="255">
        <f t="shared" si="2"/>
        <v>0</v>
      </c>
      <c r="AE77" s="255">
        <f t="shared" si="3"/>
        <v>0</v>
      </c>
      <c r="AF77" s="255">
        <f t="shared" si="4"/>
        <v>0</v>
      </c>
      <c r="AG77" s="271"/>
    </row>
    <row r="78" spans="1:33" s="21" customFormat="1" ht="16.5" customHeight="1" x14ac:dyDescent="0.2">
      <c r="A78" s="284">
        <v>61</v>
      </c>
      <c r="B78" s="285"/>
      <c r="C78" s="286"/>
      <c r="D78" s="287"/>
      <c r="E78" s="319"/>
      <c r="F78" s="288"/>
      <c r="G78" s="301"/>
      <c r="H78" s="302"/>
      <c r="I78" s="290"/>
      <c r="J78" s="291"/>
      <c r="K78" s="304"/>
      <c r="L78" s="293"/>
      <c r="M78" s="293"/>
      <c r="N78" s="294"/>
      <c r="O78" s="295"/>
      <c r="P78" s="296"/>
      <c r="Q78" s="297"/>
      <c r="R78" s="298"/>
      <c r="S78" s="299"/>
      <c r="T78" s="292"/>
      <c r="U78" s="300"/>
      <c r="V78" s="293"/>
      <c r="W78" s="323" t="s">
        <v>37</v>
      </c>
      <c r="X78" s="279"/>
      <c r="Y78" s="265"/>
      <c r="Z78" s="266"/>
      <c r="AA78" s="269">
        <f t="shared" si="5"/>
        <v>0</v>
      </c>
      <c r="AB78" s="270"/>
      <c r="AC78" s="255">
        <f t="shared" si="1"/>
        <v>0</v>
      </c>
      <c r="AD78" s="255">
        <f t="shared" si="2"/>
        <v>0</v>
      </c>
      <c r="AE78" s="255">
        <f t="shared" si="3"/>
        <v>0</v>
      </c>
      <c r="AF78" s="255">
        <f t="shared" si="4"/>
        <v>0</v>
      </c>
      <c r="AG78" s="271"/>
    </row>
    <row r="79" spans="1:33" s="21" customFormat="1" ht="16.5" customHeight="1" x14ac:dyDescent="0.2">
      <c r="A79" s="284">
        <v>62</v>
      </c>
      <c r="B79" s="285"/>
      <c r="C79" s="286"/>
      <c r="D79" s="287"/>
      <c r="E79" s="319"/>
      <c r="F79" s="288"/>
      <c r="G79" s="301"/>
      <c r="H79" s="302"/>
      <c r="I79" s="290"/>
      <c r="J79" s="291"/>
      <c r="K79" s="304"/>
      <c r="L79" s="293"/>
      <c r="M79" s="293"/>
      <c r="N79" s="294"/>
      <c r="O79" s="295"/>
      <c r="P79" s="296"/>
      <c r="Q79" s="297"/>
      <c r="R79" s="298"/>
      <c r="S79" s="299"/>
      <c r="T79" s="292"/>
      <c r="U79" s="300"/>
      <c r="V79" s="293"/>
      <c r="W79" s="323" t="s">
        <v>37</v>
      </c>
      <c r="X79" s="279"/>
      <c r="Y79" s="265"/>
      <c r="Z79" s="266"/>
      <c r="AA79" s="269">
        <f t="shared" si="5"/>
        <v>0</v>
      </c>
      <c r="AB79" s="270"/>
      <c r="AC79" s="255">
        <f t="shared" si="1"/>
        <v>0</v>
      </c>
      <c r="AD79" s="255">
        <f t="shared" si="2"/>
        <v>0</v>
      </c>
      <c r="AE79" s="255">
        <f t="shared" si="3"/>
        <v>0</v>
      </c>
      <c r="AF79" s="255">
        <f t="shared" si="4"/>
        <v>0</v>
      </c>
      <c r="AG79" s="271"/>
    </row>
    <row r="80" spans="1:33" s="21" customFormat="1" ht="16.5" customHeight="1" x14ac:dyDescent="0.2">
      <c r="A80" s="284">
        <v>63</v>
      </c>
      <c r="B80" s="285"/>
      <c r="C80" s="286"/>
      <c r="D80" s="287"/>
      <c r="E80" s="319"/>
      <c r="F80" s="288"/>
      <c r="G80" s="301"/>
      <c r="H80" s="302"/>
      <c r="I80" s="290"/>
      <c r="J80" s="291"/>
      <c r="K80" s="304"/>
      <c r="L80" s="293"/>
      <c r="M80" s="293"/>
      <c r="N80" s="294"/>
      <c r="O80" s="295"/>
      <c r="P80" s="296"/>
      <c r="Q80" s="297"/>
      <c r="R80" s="298"/>
      <c r="S80" s="299"/>
      <c r="T80" s="292"/>
      <c r="U80" s="300"/>
      <c r="V80" s="293"/>
      <c r="W80" s="323" t="s">
        <v>37</v>
      </c>
      <c r="X80" s="279"/>
      <c r="Y80" s="265"/>
      <c r="Z80" s="266"/>
      <c r="AA80" s="269">
        <f t="shared" si="5"/>
        <v>0</v>
      </c>
      <c r="AB80" s="270"/>
      <c r="AC80" s="255">
        <f t="shared" si="1"/>
        <v>0</v>
      </c>
      <c r="AD80" s="255">
        <f t="shared" si="2"/>
        <v>0</v>
      </c>
      <c r="AE80" s="255">
        <f t="shared" si="3"/>
        <v>0</v>
      </c>
      <c r="AF80" s="255">
        <f t="shared" si="4"/>
        <v>0</v>
      </c>
      <c r="AG80" s="271"/>
    </row>
    <row r="81" spans="1:33" s="21" customFormat="1" ht="16.5" customHeight="1" x14ac:dyDescent="0.2">
      <c r="A81" s="284">
        <v>64</v>
      </c>
      <c r="B81" s="285"/>
      <c r="C81" s="286"/>
      <c r="D81" s="287"/>
      <c r="E81" s="319"/>
      <c r="F81" s="288"/>
      <c r="G81" s="301"/>
      <c r="H81" s="302"/>
      <c r="I81" s="290"/>
      <c r="J81" s="291"/>
      <c r="K81" s="304"/>
      <c r="L81" s="293"/>
      <c r="M81" s="293"/>
      <c r="N81" s="294"/>
      <c r="O81" s="295"/>
      <c r="P81" s="296"/>
      <c r="Q81" s="297"/>
      <c r="R81" s="298"/>
      <c r="S81" s="299"/>
      <c r="T81" s="292"/>
      <c r="U81" s="300"/>
      <c r="V81" s="293"/>
      <c r="W81" s="323" t="s">
        <v>37</v>
      </c>
      <c r="X81" s="279"/>
      <c r="Y81" s="265"/>
      <c r="Z81" s="266"/>
      <c r="AA81" s="269">
        <f t="shared" si="5"/>
        <v>0</v>
      </c>
      <c r="AB81" s="270"/>
      <c r="AC81" s="255">
        <f t="shared" si="1"/>
        <v>0</v>
      </c>
      <c r="AD81" s="255">
        <f t="shared" si="2"/>
        <v>0</v>
      </c>
      <c r="AE81" s="255">
        <f t="shared" si="3"/>
        <v>0</v>
      </c>
      <c r="AF81" s="255">
        <f t="shared" si="4"/>
        <v>0</v>
      </c>
      <c r="AG81" s="271"/>
    </row>
    <row r="82" spans="1:33" s="21" customFormat="1" ht="16.5" customHeight="1" x14ac:dyDescent="0.2">
      <c r="A82" s="284">
        <v>65</v>
      </c>
      <c r="B82" s="285"/>
      <c r="C82" s="286"/>
      <c r="D82" s="287"/>
      <c r="E82" s="319"/>
      <c r="F82" s="288"/>
      <c r="G82" s="301"/>
      <c r="H82" s="302"/>
      <c r="I82" s="290"/>
      <c r="J82" s="291"/>
      <c r="K82" s="304"/>
      <c r="L82" s="293"/>
      <c r="M82" s="293"/>
      <c r="N82" s="294"/>
      <c r="O82" s="295"/>
      <c r="P82" s="296"/>
      <c r="Q82" s="297"/>
      <c r="R82" s="298"/>
      <c r="S82" s="299"/>
      <c r="T82" s="292"/>
      <c r="U82" s="300"/>
      <c r="V82" s="293"/>
      <c r="W82" s="323" t="s">
        <v>37</v>
      </c>
      <c r="X82" s="279"/>
      <c r="Y82" s="265"/>
      <c r="Z82" s="266"/>
      <c r="AA82" s="269">
        <f t="shared" si="5"/>
        <v>0</v>
      </c>
      <c r="AB82" s="270"/>
      <c r="AC82" s="255">
        <f t="shared" ref="AC82:AC145" si="6">IF(AND($M82&lt;&gt;"",IFERROR(ABS($M82)&gt;ABS($L82),0)),1,0)</f>
        <v>0</v>
      </c>
      <c r="AD82" s="255">
        <f t="shared" ref="AD82:AD145" si="7">IF($L82&lt;&gt;"",IF(AND($U82&lt;&gt;"",OR(AND(IFERROR(ABS($U82)&lt;&gt;ABS($L82),0),$N82=""),AND(ISNONTEXT($N82),IFERROR(ABS($U82)&gt;ABS($L82),0)),ISTEXT(U82))),1,0),0)</f>
        <v>0</v>
      </c>
      <c r="AE82" s="255">
        <f t="shared" ref="AE82:AE145" si="8">IF(AND($X82&lt;&gt;0,$U82&lt;&gt;"",IFERROR(ABS($X82)&gt;ABS($U82),0)),1,0)</f>
        <v>0</v>
      </c>
      <c r="AF82" s="255">
        <f t="shared" ref="AF82:AF145" si="9">IF(AND($X82&lt;&gt;0,$U82&lt;&gt;"",$M82&lt;&gt;"",OR(ISNUMBER($N82),$N82=""),ABS($X82)&gt;IFERROR(ABS($M82),0)),1,0)</f>
        <v>0</v>
      </c>
      <c r="AG82" s="271"/>
    </row>
    <row r="83" spans="1:33" s="21" customFormat="1" ht="16.5" customHeight="1" x14ac:dyDescent="0.2">
      <c r="A83" s="284">
        <v>66</v>
      </c>
      <c r="B83" s="285"/>
      <c r="C83" s="286"/>
      <c r="D83" s="287"/>
      <c r="E83" s="319"/>
      <c r="F83" s="288"/>
      <c r="G83" s="301"/>
      <c r="H83" s="302"/>
      <c r="I83" s="290"/>
      <c r="J83" s="291"/>
      <c r="K83" s="304"/>
      <c r="L83" s="293"/>
      <c r="M83" s="293"/>
      <c r="N83" s="294"/>
      <c r="O83" s="295"/>
      <c r="P83" s="296"/>
      <c r="Q83" s="297"/>
      <c r="R83" s="298"/>
      <c r="S83" s="299"/>
      <c r="T83" s="292"/>
      <c r="U83" s="300"/>
      <c r="V83" s="293"/>
      <c r="W83" s="323" t="s">
        <v>37</v>
      </c>
      <c r="X83" s="279"/>
      <c r="Y83" s="265"/>
      <c r="Z83" s="266"/>
      <c r="AA83" s="269">
        <f t="shared" si="5"/>
        <v>0</v>
      </c>
      <c r="AB83" s="270"/>
      <c r="AC83" s="255">
        <f t="shared" si="6"/>
        <v>0</v>
      </c>
      <c r="AD83" s="255">
        <f t="shared" si="7"/>
        <v>0</v>
      </c>
      <c r="AE83" s="255">
        <f t="shared" si="8"/>
        <v>0</v>
      </c>
      <c r="AF83" s="255">
        <f t="shared" si="9"/>
        <v>0</v>
      </c>
      <c r="AG83" s="271"/>
    </row>
    <row r="84" spans="1:33" s="21" customFormat="1" ht="16.5" customHeight="1" x14ac:dyDescent="0.2">
      <c r="A84" s="284">
        <v>67</v>
      </c>
      <c r="B84" s="285"/>
      <c r="C84" s="286"/>
      <c r="D84" s="287"/>
      <c r="E84" s="319"/>
      <c r="F84" s="288"/>
      <c r="G84" s="301"/>
      <c r="H84" s="302"/>
      <c r="I84" s="290"/>
      <c r="J84" s="291"/>
      <c r="K84" s="304"/>
      <c r="L84" s="293"/>
      <c r="M84" s="293"/>
      <c r="N84" s="294"/>
      <c r="O84" s="295"/>
      <c r="P84" s="296"/>
      <c r="Q84" s="297"/>
      <c r="R84" s="298"/>
      <c r="S84" s="299"/>
      <c r="T84" s="292"/>
      <c r="U84" s="300"/>
      <c r="V84" s="293"/>
      <c r="W84" s="323" t="s">
        <v>37</v>
      </c>
      <c r="X84" s="279"/>
      <c r="Y84" s="265"/>
      <c r="Z84" s="266"/>
      <c r="AA84" s="269">
        <f t="shared" ref="AA84:AA147" si="10">IFERROR(X84+Y84,0)</f>
        <v>0</v>
      </c>
      <c r="AB84" s="270"/>
      <c r="AC84" s="255">
        <f t="shared" si="6"/>
        <v>0</v>
      </c>
      <c r="AD84" s="255">
        <f t="shared" si="7"/>
        <v>0</v>
      </c>
      <c r="AE84" s="255">
        <f t="shared" si="8"/>
        <v>0</v>
      </c>
      <c r="AF84" s="255">
        <f t="shared" si="9"/>
        <v>0</v>
      </c>
      <c r="AG84" s="271"/>
    </row>
    <row r="85" spans="1:33" s="21" customFormat="1" ht="16.5" customHeight="1" x14ac:dyDescent="0.2">
      <c r="A85" s="284">
        <v>68</v>
      </c>
      <c r="B85" s="285"/>
      <c r="C85" s="286"/>
      <c r="D85" s="287"/>
      <c r="E85" s="319"/>
      <c r="F85" s="288"/>
      <c r="G85" s="301"/>
      <c r="H85" s="302"/>
      <c r="I85" s="290"/>
      <c r="J85" s="291"/>
      <c r="K85" s="304"/>
      <c r="L85" s="293"/>
      <c r="M85" s="293"/>
      <c r="N85" s="294"/>
      <c r="O85" s="295"/>
      <c r="P85" s="296"/>
      <c r="Q85" s="297"/>
      <c r="R85" s="298"/>
      <c r="S85" s="299"/>
      <c r="T85" s="292"/>
      <c r="U85" s="300"/>
      <c r="V85" s="293"/>
      <c r="W85" s="323" t="s">
        <v>37</v>
      </c>
      <c r="X85" s="279"/>
      <c r="Y85" s="265"/>
      <c r="Z85" s="266"/>
      <c r="AA85" s="269">
        <f t="shared" si="10"/>
        <v>0</v>
      </c>
      <c r="AB85" s="270"/>
      <c r="AC85" s="255">
        <f t="shared" si="6"/>
        <v>0</v>
      </c>
      <c r="AD85" s="255">
        <f t="shared" si="7"/>
        <v>0</v>
      </c>
      <c r="AE85" s="255">
        <f t="shared" si="8"/>
        <v>0</v>
      </c>
      <c r="AF85" s="255">
        <f t="shared" si="9"/>
        <v>0</v>
      </c>
      <c r="AG85" s="271"/>
    </row>
    <row r="86" spans="1:33" s="21" customFormat="1" ht="16.5" customHeight="1" x14ac:dyDescent="0.2">
      <c r="A86" s="284">
        <v>69</v>
      </c>
      <c r="B86" s="285"/>
      <c r="C86" s="286"/>
      <c r="D86" s="287"/>
      <c r="E86" s="319"/>
      <c r="F86" s="288"/>
      <c r="G86" s="301"/>
      <c r="H86" s="302"/>
      <c r="I86" s="290"/>
      <c r="J86" s="291"/>
      <c r="K86" s="304"/>
      <c r="L86" s="293"/>
      <c r="M86" s="293"/>
      <c r="N86" s="294"/>
      <c r="O86" s="295"/>
      <c r="P86" s="296"/>
      <c r="Q86" s="297"/>
      <c r="R86" s="298"/>
      <c r="S86" s="299"/>
      <c r="T86" s="292"/>
      <c r="U86" s="300"/>
      <c r="V86" s="293"/>
      <c r="W86" s="323" t="s">
        <v>37</v>
      </c>
      <c r="X86" s="279"/>
      <c r="Y86" s="265"/>
      <c r="Z86" s="266"/>
      <c r="AA86" s="269">
        <f t="shared" si="10"/>
        <v>0</v>
      </c>
      <c r="AB86" s="270"/>
      <c r="AC86" s="255">
        <f t="shared" si="6"/>
        <v>0</v>
      </c>
      <c r="AD86" s="255">
        <f t="shared" si="7"/>
        <v>0</v>
      </c>
      <c r="AE86" s="255">
        <f t="shared" si="8"/>
        <v>0</v>
      </c>
      <c r="AF86" s="255">
        <f t="shared" si="9"/>
        <v>0</v>
      </c>
      <c r="AG86" s="271"/>
    </row>
    <row r="87" spans="1:33" s="21" customFormat="1" ht="16.5" customHeight="1" x14ac:dyDescent="0.2">
      <c r="A87" s="284">
        <v>70</v>
      </c>
      <c r="B87" s="285"/>
      <c r="C87" s="286"/>
      <c r="D87" s="287"/>
      <c r="E87" s="319"/>
      <c r="F87" s="288"/>
      <c r="G87" s="301"/>
      <c r="H87" s="302"/>
      <c r="I87" s="290"/>
      <c r="J87" s="291"/>
      <c r="K87" s="304"/>
      <c r="L87" s="293"/>
      <c r="M87" s="293"/>
      <c r="N87" s="294"/>
      <c r="O87" s="295"/>
      <c r="P87" s="296"/>
      <c r="Q87" s="297"/>
      <c r="R87" s="298"/>
      <c r="S87" s="299"/>
      <c r="T87" s="292"/>
      <c r="U87" s="300"/>
      <c r="V87" s="293"/>
      <c r="W87" s="323" t="s">
        <v>37</v>
      </c>
      <c r="X87" s="279"/>
      <c r="Y87" s="265"/>
      <c r="Z87" s="266"/>
      <c r="AA87" s="269">
        <f t="shared" si="10"/>
        <v>0</v>
      </c>
      <c r="AB87" s="270"/>
      <c r="AC87" s="255">
        <f t="shared" si="6"/>
        <v>0</v>
      </c>
      <c r="AD87" s="255">
        <f t="shared" si="7"/>
        <v>0</v>
      </c>
      <c r="AE87" s="255">
        <f t="shared" si="8"/>
        <v>0</v>
      </c>
      <c r="AF87" s="255">
        <f t="shared" si="9"/>
        <v>0</v>
      </c>
      <c r="AG87" s="271"/>
    </row>
    <row r="88" spans="1:33" s="21" customFormat="1" ht="16.5" customHeight="1" x14ac:dyDescent="0.2">
      <c r="A88" s="284">
        <v>71</v>
      </c>
      <c r="B88" s="285"/>
      <c r="C88" s="286"/>
      <c r="D88" s="287"/>
      <c r="E88" s="319"/>
      <c r="F88" s="288"/>
      <c r="G88" s="301"/>
      <c r="H88" s="302"/>
      <c r="I88" s="290"/>
      <c r="J88" s="291"/>
      <c r="K88" s="304"/>
      <c r="L88" s="293"/>
      <c r="M88" s="293"/>
      <c r="N88" s="294"/>
      <c r="O88" s="295"/>
      <c r="P88" s="296"/>
      <c r="Q88" s="297"/>
      <c r="R88" s="298"/>
      <c r="S88" s="299"/>
      <c r="T88" s="292"/>
      <c r="U88" s="300"/>
      <c r="V88" s="293"/>
      <c r="W88" s="323" t="s">
        <v>37</v>
      </c>
      <c r="X88" s="279"/>
      <c r="Y88" s="265"/>
      <c r="Z88" s="266"/>
      <c r="AA88" s="269">
        <f t="shared" si="10"/>
        <v>0</v>
      </c>
      <c r="AB88" s="270"/>
      <c r="AC88" s="255">
        <f t="shared" si="6"/>
        <v>0</v>
      </c>
      <c r="AD88" s="255">
        <f t="shared" si="7"/>
        <v>0</v>
      </c>
      <c r="AE88" s="255">
        <f t="shared" si="8"/>
        <v>0</v>
      </c>
      <c r="AF88" s="255">
        <f t="shared" si="9"/>
        <v>0</v>
      </c>
      <c r="AG88" s="271"/>
    </row>
    <row r="89" spans="1:33" s="21" customFormat="1" ht="16.5" customHeight="1" x14ac:dyDescent="0.2">
      <c r="A89" s="284">
        <v>72</v>
      </c>
      <c r="B89" s="285"/>
      <c r="C89" s="286"/>
      <c r="D89" s="287"/>
      <c r="E89" s="319"/>
      <c r="F89" s="288"/>
      <c r="G89" s="301"/>
      <c r="H89" s="302"/>
      <c r="I89" s="290"/>
      <c r="J89" s="291"/>
      <c r="K89" s="304"/>
      <c r="L89" s="293"/>
      <c r="M89" s="293"/>
      <c r="N89" s="294"/>
      <c r="O89" s="295"/>
      <c r="P89" s="296"/>
      <c r="Q89" s="297"/>
      <c r="R89" s="298"/>
      <c r="S89" s="299"/>
      <c r="T89" s="292"/>
      <c r="U89" s="300"/>
      <c r="V89" s="293"/>
      <c r="W89" s="323" t="s">
        <v>37</v>
      </c>
      <c r="X89" s="279"/>
      <c r="Y89" s="265"/>
      <c r="Z89" s="266"/>
      <c r="AA89" s="269">
        <f t="shared" si="10"/>
        <v>0</v>
      </c>
      <c r="AB89" s="270"/>
      <c r="AC89" s="255">
        <f t="shared" si="6"/>
        <v>0</v>
      </c>
      <c r="AD89" s="255">
        <f t="shared" si="7"/>
        <v>0</v>
      </c>
      <c r="AE89" s="255">
        <f t="shared" si="8"/>
        <v>0</v>
      </c>
      <c r="AF89" s="255">
        <f t="shared" si="9"/>
        <v>0</v>
      </c>
      <c r="AG89" s="271"/>
    </row>
    <row r="90" spans="1:33" s="21" customFormat="1" ht="16.5" customHeight="1" x14ac:dyDescent="0.2">
      <c r="A90" s="284">
        <v>73</v>
      </c>
      <c r="B90" s="285"/>
      <c r="C90" s="286"/>
      <c r="D90" s="287"/>
      <c r="E90" s="319"/>
      <c r="F90" s="288"/>
      <c r="G90" s="301"/>
      <c r="H90" s="302"/>
      <c r="I90" s="290"/>
      <c r="J90" s="291"/>
      <c r="K90" s="304"/>
      <c r="L90" s="293"/>
      <c r="M90" s="293"/>
      <c r="N90" s="294"/>
      <c r="O90" s="295"/>
      <c r="P90" s="296"/>
      <c r="Q90" s="297"/>
      <c r="R90" s="298"/>
      <c r="S90" s="299"/>
      <c r="T90" s="292"/>
      <c r="U90" s="300"/>
      <c r="V90" s="293"/>
      <c r="W90" s="323" t="s">
        <v>37</v>
      </c>
      <c r="X90" s="279"/>
      <c r="Y90" s="265"/>
      <c r="Z90" s="266"/>
      <c r="AA90" s="269">
        <f t="shared" si="10"/>
        <v>0</v>
      </c>
      <c r="AB90" s="270"/>
      <c r="AC90" s="255">
        <f t="shared" si="6"/>
        <v>0</v>
      </c>
      <c r="AD90" s="255">
        <f t="shared" si="7"/>
        <v>0</v>
      </c>
      <c r="AE90" s="255">
        <f t="shared" si="8"/>
        <v>0</v>
      </c>
      <c r="AF90" s="255">
        <f t="shared" si="9"/>
        <v>0</v>
      </c>
      <c r="AG90" s="271"/>
    </row>
    <row r="91" spans="1:33" s="21" customFormat="1" ht="16.5" customHeight="1" x14ac:dyDescent="0.2">
      <c r="A91" s="284">
        <v>74</v>
      </c>
      <c r="B91" s="285"/>
      <c r="C91" s="286"/>
      <c r="D91" s="287"/>
      <c r="E91" s="319"/>
      <c r="F91" s="288"/>
      <c r="G91" s="301"/>
      <c r="H91" s="302"/>
      <c r="I91" s="290"/>
      <c r="J91" s="291"/>
      <c r="K91" s="304"/>
      <c r="L91" s="293"/>
      <c r="M91" s="293"/>
      <c r="N91" s="294"/>
      <c r="O91" s="295"/>
      <c r="P91" s="296"/>
      <c r="Q91" s="297"/>
      <c r="R91" s="298"/>
      <c r="S91" s="299"/>
      <c r="T91" s="292"/>
      <c r="U91" s="300"/>
      <c r="V91" s="293"/>
      <c r="W91" s="323" t="s">
        <v>37</v>
      </c>
      <c r="X91" s="279"/>
      <c r="Y91" s="265"/>
      <c r="Z91" s="266"/>
      <c r="AA91" s="269">
        <f t="shared" si="10"/>
        <v>0</v>
      </c>
      <c r="AB91" s="270"/>
      <c r="AC91" s="255">
        <f t="shared" si="6"/>
        <v>0</v>
      </c>
      <c r="AD91" s="255">
        <f t="shared" si="7"/>
        <v>0</v>
      </c>
      <c r="AE91" s="255">
        <f t="shared" si="8"/>
        <v>0</v>
      </c>
      <c r="AF91" s="255">
        <f t="shared" si="9"/>
        <v>0</v>
      </c>
      <c r="AG91" s="271"/>
    </row>
    <row r="92" spans="1:33" s="21" customFormat="1" ht="16.5" customHeight="1" x14ac:dyDescent="0.2">
      <c r="A92" s="284">
        <v>75</v>
      </c>
      <c r="B92" s="285"/>
      <c r="C92" s="286"/>
      <c r="D92" s="287"/>
      <c r="E92" s="319"/>
      <c r="F92" s="288"/>
      <c r="G92" s="301"/>
      <c r="H92" s="302"/>
      <c r="I92" s="290"/>
      <c r="J92" s="291"/>
      <c r="K92" s="304"/>
      <c r="L92" s="293"/>
      <c r="M92" s="293"/>
      <c r="N92" s="294"/>
      <c r="O92" s="295"/>
      <c r="P92" s="296"/>
      <c r="Q92" s="297"/>
      <c r="R92" s="298"/>
      <c r="S92" s="299"/>
      <c r="T92" s="292"/>
      <c r="U92" s="300"/>
      <c r="V92" s="293"/>
      <c r="W92" s="323" t="s">
        <v>37</v>
      </c>
      <c r="X92" s="279"/>
      <c r="Y92" s="265"/>
      <c r="Z92" s="266"/>
      <c r="AA92" s="269">
        <f t="shared" si="10"/>
        <v>0</v>
      </c>
      <c r="AB92" s="270"/>
      <c r="AC92" s="255">
        <f t="shared" si="6"/>
        <v>0</v>
      </c>
      <c r="AD92" s="255">
        <f t="shared" si="7"/>
        <v>0</v>
      </c>
      <c r="AE92" s="255">
        <f t="shared" si="8"/>
        <v>0</v>
      </c>
      <c r="AF92" s="255">
        <f t="shared" si="9"/>
        <v>0</v>
      </c>
      <c r="AG92" s="271"/>
    </row>
    <row r="93" spans="1:33" s="21" customFormat="1" ht="16.5" customHeight="1" x14ac:dyDescent="0.2">
      <c r="A93" s="284">
        <v>76</v>
      </c>
      <c r="B93" s="285"/>
      <c r="C93" s="286"/>
      <c r="D93" s="287"/>
      <c r="E93" s="319"/>
      <c r="F93" s="288"/>
      <c r="G93" s="301"/>
      <c r="H93" s="302"/>
      <c r="I93" s="290"/>
      <c r="J93" s="291"/>
      <c r="K93" s="304"/>
      <c r="L93" s="293"/>
      <c r="M93" s="293"/>
      <c r="N93" s="294"/>
      <c r="O93" s="295"/>
      <c r="P93" s="296"/>
      <c r="Q93" s="297"/>
      <c r="R93" s="298"/>
      <c r="S93" s="299"/>
      <c r="T93" s="292"/>
      <c r="U93" s="300"/>
      <c r="V93" s="293"/>
      <c r="W93" s="323" t="s">
        <v>37</v>
      </c>
      <c r="X93" s="279"/>
      <c r="Y93" s="265"/>
      <c r="Z93" s="266"/>
      <c r="AA93" s="269">
        <f t="shared" si="10"/>
        <v>0</v>
      </c>
      <c r="AB93" s="270"/>
      <c r="AC93" s="255">
        <f t="shared" si="6"/>
        <v>0</v>
      </c>
      <c r="AD93" s="255">
        <f t="shared" si="7"/>
        <v>0</v>
      </c>
      <c r="AE93" s="255">
        <f t="shared" si="8"/>
        <v>0</v>
      </c>
      <c r="AF93" s="255">
        <f t="shared" si="9"/>
        <v>0</v>
      </c>
      <c r="AG93" s="271"/>
    </row>
    <row r="94" spans="1:33" s="21" customFormat="1" ht="16.5" customHeight="1" x14ac:dyDescent="0.2">
      <c r="A94" s="284">
        <v>77</v>
      </c>
      <c r="B94" s="285"/>
      <c r="C94" s="286"/>
      <c r="D94" s="287"/>
      <c r="E94" s="319"/>
      <c r="F94" s="288"/>
      <c r="G94" s="301"/>
      <c r="H94" s="302"/>
      <c r="I94" s="290"/>
      <c r="J94" s="291"/>
      <c r="K94" s="304"/>
      <c r="L94" s="293"/>
      <c r="M94" s="293"/>
      <c r="N94" s="294"/>
      <c r="O94" s="295"/>
      <c r="P94" s="296"/>
      <c r="Q94" s="297"/>
      <c r="R94" s="298"/>
      <c r="S94" s="299"/>
      <c r="T94" s="292"/>
      <c r="U94" s="300"/>
      <c r="V94" s="293"/>
      <c r="W94" s="323" t="s">
        <v>37</v>
      </c>
      <c r="X94" s="279"/>
      <c r="Y94" s="265"/>
      <c r="Z94" s="266"/>
      <c r="AA94" s="269">
        <f t="shared" si="10"/>
        <v>0</v>
      </c>
      <c r="AB94" s="270"/>
      <c r="AC94" s="255">
        <f t="shared" si="6"/>
        <v>0</v>
      </c>
      <c r="AD94" s="255">
        <f t="shared" si="7"/>
        <v>0</v>
      </c>
      <c r="AE94" s="255">
        <f t="shared" si="8"/>
        <v>0</v>
      </c>
      <c r="AF94" s="255">
        <f t="shared" si="9"/>
        <v>0</v>
      </c>
      <c r="AG94" s="271"/>
    </row>
    <row r="95" spans="1:33" s="21" customFormat="1" ht="16.5" customHeight="1" x14ac:dyDescent="0.2">
      <c r="A95" s="284">
        <v>78</v>
      </c>
      <c r="B95" s="285"/>
      <c r="C95" s="286"/>
      <c r="D95" s="287"/>
      <c r="E95" s="319"/>
      <c r="F95" s="288"/>
      <c r="G95" s="301"/>
      <c r="H95" s="302"/>
      <c r="I95" s="290"/>
      <c r="J95" s="291"/>
      <c r="K95" s="304"/>
      <c r="L95" s="293"/>
      <c r="M95" s="293"/>
      <c r="N95" s="294"/>
      <c r="O95" s="295"/>
      <c r="P95" s="296"/>
      <c r="Q95" s="297"/>
      <c r="R95" s="298"/>
      <c r="S95" s="299"/>
      <c r="T95" s="292"/>
      <c r="U95" s="300"/>
      <c r="V95" s="293"/>
      <c r="W95" s="323" t="s">
        <v>37</v>
      </c>
      <c r="X95" s="279"/>
      <c r="Y95" s="265"/>
      <c r="Z95" s="266"/>
      <c r="AA95" s="269">
        <f t="shared" si="10"/>
        <v>0</v>
      </c>
      <c r="AB95" s="270"/>
      <c r="AC95" s="255">
        <f t="shared" si="6"/>
        <v>0</v>
      </c>
      <c r="AD95" s="255">
        <f t="shared" si="7"/>
        <v>0</v>
      </c>
      <c r="AE95" s="255">
        <f t="shared" si="8"/>
        <v>0</v>
      </c>
      <c r="AF95" s="255">
        <f t="shared" si="9"/>
        <v>0</v>
      </c>
      <c r="AG95" s="271"/>
    </row>
    <row r="96" spans="1:33" s="21" customFormat="1" ht="16.5" customHeight="1" x14ac:dyDescent="0.2">
      <c r="A96" s="284">
        <v>79</v>
      </c>
      <c r="B96" s="285"/>
      <c r="C96" s="286"/>
      <c r="D96" s="287"/>
      <c r="E96" s="319"/>
      <c r="F96" s="288"/>
      <c r="G96" s="301"/>
      <c r="H96" s="302"/>
      <c r="I96" s="290"/>
      <c r="J96" s="291"/>
      <c r="K96" s="304"/>
      <c r="L96" s="293"/>
      <c r="M96" s="293"/>
      <c r="N96" s="294"/>
      <c r="O96" s="295"/>
      <c r="P96" s="296"/>
      <c r="Q96" s="297"/>
      <c r="R96" s="298"/>
      <c r="S96" s="299"/>
      <c r="T96" s="292"/>
      <c r="U96" s="300"/>
      <c r="V96" s="293"/>
      <c r="W96" s="323" t="s">
        <v>37</v>
      </c>
      <c r="X96" s="279"/>
      <c r="Y96" s="265"/>
      <c r="Z96" s="266"/>
      <c r="AA96" s="269">
        <f t="shared" si="10"/>
        <v>0</v>
      </c>
      <c r="AB96" s="270"/>
      <c r="AC96" s="255">
        <f t="shared" si="6"/>
        <v>0</v>
      </c>
      <c r="AD96" s="255">
        <f t="shared" si="7"/>
        <v>0</v>
      </c>
      <c r="AE96" s="255">
        <f t="shared" si="8"/>
        <v>0</v>
      </c>
      <c r="AF96" s="255">
        <f t="shared" si="9"/>
        <v>0</v>
      </c>
      <c r="AG96" s="271"/>
    </row>
    <row r="97" spans="1:33" s="21" customFormat="1" ht="16.5" customHeight="1" x14ac:dyDescent="0.2">
      <c r="A97" s="284">
        <v>80</v>
      </c>
      <c r="B97" s="285"/>
      <c r="C97" s="286"/>
      <c r="D97" s="287"/>
      <c r="E97" s="319"/>
      <c r="F97" s="288"/>
      <c r="G97" s="301"/>
      <c r="H97" s="302"/>
      <c r="I97" s="290"/>
      <c r="J97" s="291"/>
      <c r="K97" s="304"/>
      <c r="L97" s="293"/>
      <c r="M97" s="293"/>
      <c r="N97" s="294"/>
      <c r="O97" s="295"/>
      <c r="P97" s="296"/>
      <c r="Q97" s="297"/>
      <c r="R97" s="298"/>
      <c r="S97" s="299"/>
      <c r="T97" s="292"/>
      <c r="U97" s="300"/>
      <c r="V97" s="293"/>
      <c r="W97" s="323" t="s">
        <v>37</v>
      </c>
      <c r="X97" s="279"/>
      <c r="Y97" s="265"/>
      <c r="Z97" s="266"/>
      <c r="AA97" s="269">
        <f t="shared" si="10"/>
        <v>0</v>
      </c>
      <c r="AB97" s="270"/>
      <c r="AC97" s="255">
        <f t="shared" si="6"/>
        <v>0</v>
      </c>
      <c r="AD97" s="255">
        <f t="shared" si="7"/>
        <v>0</v>
      </c>
      <c r="AE97" s="255">
        <f t="shared" si="8"/>
        <v>0</v>
      </c>
      <c r="AF97" s="255">
        <f t="shared" si="9"/>
        <v>0</v>
      </c>
      <c r="AG97" s="271"/>
    </row>
    <row r="98" spans="1:33" s="21" customFormat="1" ht="16.5" customHeight="1" x14ac:dyDescent="0.2">
      <c r="A98" s="284">
        <v>81</v>
      </c>
      <c r="B98" s="285"/>
      <c r="C98" s="286"/>
      <c r="D98" s="287"/>
      <c r="E98" s="319"/>
      <c r="F98" s="288"/>
      <c r="G98" s="301"/>
      <c r="H98" s="302"/>
      <c r="I98" s="290"/>
      <c r="J98" s="291"/>
      <c r="K98" s="304"/>
      <c r="L98" s="293"/>
      <c r="M98" s="293"/>
      <c r="N98" s="294"/>
      <c r="O98" s="295"/>
      <c r="P98" s="296"/>
      <c r="Q98" s="297"/>
      <c r="R98" s="298"/>
      <c r="S98" s="299"/>
      <c r="T98" s="292"/>
      <c r="U98" s="300"/>
      <c r="V98" s="293"/>
      <c r="W98" s="323" t="s">
        <v>37</v>
      </c>
      <c r="X98" s="279"/>
      <c r="Y98" s="265"/>
      <c r="Z98" s="266"/>
      <c r="AA98" s="269">
        <f t="shared" si="10"/>
        <v>0</v>
      </c>
      <c r="AB98" s="270"/>
      <c r="AC98" s="255">
        <f t="shared" si="6"/>
        <v>0</v>
      </c>
      <c r="AD98" s="255">
        <f t="shared" si="7"/>
        <v>0</v>
      </c>
      <c r="AE98" s="255">
        <f t="shared" si="8"/>
        <v>0</v>
      </c>
      <c r="AF98" s="255">
        <f t="shared" si="9"/>
        <v>0</v>
      </c>
      <c r="AG98" s="271"/>
    </row>
    <row r="99" spans="1:33" s="21" customFormat="1" ht="16.5" customHeight="1" x14ac:dyDescent="0.2">
      <c r="A99" s="284">
        <v>82</v>
      </c>
      <c r="B99" s="285"/>
      <c r="C99" s="286"/>
      <c r="D99" s="287"/>
      <c r="E99" s="319"/>
      <c r="F99" s="288"/>
      <c r="G99" s="301"/>
      <c r="H99" s="302"/>
      <c r="I99" s="290"/>
      <c r="J99" s="291"/>
      <c r="K99" s="304"/>
      <c r="L99" s="293"/>
      <c r="M99" s="293"/>
      <c r="N99" s="294"/>
      <c r="O99" s="295"/>
      <c r="P99" s="296"/>
      <c r="Q99" s="297"/>
      <c r="R99" s="298"/>
      <c r="S99" s="299"/>
      <c r="T99" s="292"/>
      <c r="U99" s="300"/>
      <c r="V99" s="293"/>
      <c r="W99" s="323" t="s">
        <v>37</v>
      </c>
      <c r="X99" s="279"/>
      <c r="Y99" s="265"/>
      <c r="Z99" s="266"/>
      <c r="AA99" s="269">
        <f t="shared" si="10"/>
        <v>0</v>
      </c>
      <c r="AB99" s="270"/>
      <c r="AC99" s="255">
        <f t="shared" si="6"/>
        <v>0</v>
      </c>
      <c r="AD99" s="255">
        <f t="shared" si="7"/>
        <v>0</v>
      </c>
      <c r="AE99" s="255">
        <f t="shared" si="8"/>
        <v>0</v>
      </c>
      <c r="AF99" s="255">
        <f t="shared" si="9"/>
        <v>0</v>
      </c>
      <c r="AG99" s="271"/>
    </row>
    <row r="100" spans="1:33" s="21" customFormat="1" ht="16.5" customHeight="1" x14ac:dyDescent="0.2">
      <c r="A100" s="284">
        <v>83</v>
      </c>
      <c r="B100" s="285"/>
      <c r="C100" s="286"/>
      <c r="D100" s="287"/>
      <c r="E100" s="319"/>
      <c r="F100" s="288"/>
      <c r="G100" s="301"/>
      <c r="H100" s="302"/>
      <c r="I100" s="290"/>
      <c r="J100" s="291"/>
      <c r="K100" s="304"/>
      <c r="L100" s="293"/>
      <c r="M100" s="293"/>
      <c r="N100" s="294"/>
      <c r="O100" s="295"/>
      <c r="P100" s="296"/>
      <c r="Q100" s="297"/>
      <c r="R100" s="298"/>
      <c r="S100" s="299"/>
      <c r="T100" s="292"/>
      <c r="U100" s="300"/>
      <c r="V100" s="293"/>
      <c r="W100" s="323" t="s">
        <v>37</v>
      </c>
      <c r="X100" s="279"/>
      <c r="Y100" s="265"/>
      <c r="Z100" s="266"/>
      <c r="AA100" s="269">
        <f t="shared" si="10"/>
        <v>0</v>
      </c>
      <c r="AB100" s="270"/>
      <c r="AC100" s="255">
        <f t="shared" si="6"/>
        <v>0</v>
      </c>
      <c r="AD100" s="255">
        <f t="shared" si="7"/>
        <v>0</v>
      </c>
      <c r="AE100" s="255">
        <f t="shared" si="8"/>
        <v>0</v>
      </c>
      <c r="AF100" s="255">
        <f t="shared" si="9"/>
        <v>0</v>
      </c>
      <c r="AG100" s="271"/>
    </row>
    <row r="101" spans="1:33" s="21" customFormat="1" ht="16.5" customHeight="1" x14ac:dyDescent="0.2">
      <c r="A101" s="284">
        <v>84</v>
      </c>
      <c r="B101" s="285"/>
      <c r="C101" s="286"/>
      <c r="D101" s="287"/>
      <c r="E101" s="319"/>
      <c r="F101" s="288"/>
      <c r="G101" s="301"/>
      <c r="H101" s="302"/>
      <c r="I101" s="290"/>
      <c r="J101" s="291"/>
      <c r="K101" s="304"/>
      <c r="L101" s="293"/>
      <c r="M101" s="293"/>
      <c r="N101" s="294"/>
      <c r="O101" s="295"/>
      <c r="P101" s="296"/>
      <c r="Q101" s="297"/>
      <c r="R101" s="298"/>
      <c r="S101" s="299"/>
      <c r="T101" s="292"/>
      <c r="U101" s="300"/>
      <c r="V101" s="293"/>
      <c r="W101" s="323" t="s">
        <v>37</v>
      </c>
      <c r="X101" s="279"/>
      <c r="Y101" s="265"/>
      <c r="Z101" s="266"/>
      <c r="AA101" s="269">
        <f t="shared" si="10"/>
        <v>0</v>
      </c>
      <c r="AB101" s="270"/>
      <c r="AC101" s="255">
        <f t="shared" si="6"/>
        <v>0</v>
      </c>
      <c r="AD101" s="255">
        <f t="shared" si="7"/>
        <v>0</v>
      </c>
      <c r="AE101" s="255">
        <f t="shared" si="8"/>
        <v>0</v>
      </c>
      <c r="AF101" s="255">
        <f t="shared" si="9"/>
        <v>0</v>
      </c>
      <c r="AG101" s="271"/>
    </row>
    <row r="102" spans="1:33" s="21" customFormat="1" ht="16.5" customHeight="1" x14ac:dyDescent="0.2">
      <c r="A102" s="284">
        <v>85</v>
      </c>
      <c r="B102" s="285"/>
      <c r="C102" s="286"/>
      <c r="D102" s="287"/>
      <c r="E102" s="319"/>
      <c r="F102" s="288"/>
      <c r="G102" s="301"/>
      <c r="H102" s="302"/>
      <c r="I102" s="290"/>
      <c r="J102" s="291"/>
      <c r="K102" s="304"/>
      <c r="L102" s="293"/>
      <c r="M102" s="293"/>
      <c r="N102" s="294"/>
      <c r="O102" s="295"/>
      <c r="P102" s="296"/>
      <c r="Q102" s="297"/>
      <c r="R102" s="298"/>
      <c r="S102" s="299"/>
      <c r="T102" s="292"/>
      <c r="U102" s="300"/>
      <c r="V102" s="293"/>
      <c r="W102" s="323" t="s">
        <v>37</v>
      </c>
      <c r="X102" s="279"/>
      <c r="Y102" s="265"/>
      <c r="Z102" s="266"/>
      <c r="AA102" s="269">
        <f t="shared" si="10"/>
        <v>0</v>
      </c>
      <c r="AB102" s="270"/>
      <c r="AC102" s="255">
        <f t="shared" si="6"/>
        <v>0</v>
      </c>
      <c r="AD102" s="255">
        <f t="shared" si="7"/>
        <v>0</v>
      </c>
      <c r="AE102" s="255">
        <f t="shared" si="8"/>
        <v>0</v>
      </c>
      <c r="AF102" s="255">
        <f t="shared" si="9"/>
        <v>0</v>
      </c>
      <c r="AG102" s="271"/>
    </row>
    <row r="103" spans="1:33" s="21" customFormat="1" ht="16.5" customHeight="1" x14ac:dyDescent="0.2">
      <c r="A103" s="284">
        <v>86</v>
      </c>
      <c r="B103" s="285"/>
      <c r="C103" s="286"/>
      <c r="D103" s="287"/>
      <c r="E103" s="319"/>
      <c r="F103" s="288"/>
      <c r="G103" s="301"/>
      <c r="H103" s="302"/>
      <c r="I103" s="290"/>
      <c r="J103" s="291"/>
      <c r="K103" s="304"/>
      <c r="L103" s="293"/>
      <c r="M103" s="293"/>
      <c r="N103" s="294"/>
      <c r="O103" s="295"/>
      <c r="P103" s="296"/>
      <c r="Q103" s="297"/>
      <c r="R103" s="298"/>
      <c r="S103" s="299"/>
      <c r="T103" s="292"/>
      <c r="U103" s="300"/>
      <c r="V103" s="293"/>
      <c r="W103" s="323" t="s">
        <v>37</v>
      </c>
      <c r="X103" s="279"/>
      <c r="Y103" s="265"/>
      <c r="Z103" s="266"/>
      <c r="AA103" s="269">
        <f t="shared" si="10"/>
        <v>0</v>
      </c>
      <c r="AB103" s="270"/>
      <c r="AC103" s="255">
        <f t="shared" si="6"/>
        <v>0</v>
      </c>
      <c r="AD103" s="255">
        <f t="shared" si="7"/>
        <v>0</v>
      </c>
      <c r="AE103" s="255">
        <f t="shared" si="8"/>
        <v>0</v>
      </c>
      <c r="AF103" s="255">
        <f t="shared" si="9"/>
        <v>0</v>
      </c>
      <c r="AG103" s="271"/>
    </row>
    <row r="104" spans="1:33" s="21" customFormat="1" ht="16.5" customHeight="1" x14ac:dyDescent="0.2">
      <c r="A104" s="284">
        <v>87</v>
      </c>
      <c r="B104" s="285"/>
      <c r="C104" s="286"/>
      <c r="D104" s="287"/>
      <c r="E104" s="319"/>
      <c r="F104" s="288"/>
      <c r="G104" s="301"/>
      <c r="H104" s="302"/>
      <c r="I104" s="290"/>
      <c r="J104" s="291"/>
      <c r="K104" s="304"/>
      <c r="L104" s="293"/>
      <c r="M104" s="293"/>
      <c r="N104" s="294"/>
      <c r="O104" s="295"/>
      <c r="P104" s="296"/>
      <c r="Q104" s="297"/>
      <c r="R104" s="298"/>
      <c r="S104" s="299"/>
      <c r="T104" s="292"/>
      <c r="U104" s="300"/>
      <c r="V104" s="293"/>
      <c r="W104" s="323" t="s">
        <v>37</v>
      </c>
      <c r="X104" s="279"/>
      <c r="Y104" s="265"/>
      <c r="Z104" s="266"/>
      <c r="AA104" s="269">
        <f t="shared" si="10"/>
        <v>0</v>
      </c>
      <c r="AB104" s="270"/>
      <c r="AC104" s="255">
        <f t="shared" si="6"/>
        <v>0</v>
      </c>
      <c r="AD104" s="255">
        <f t="shared" si="7"/>
        <v>0</v>
      </c>
      <c r="AE104" s="255">
        <f t="shared" si="8"/>
        <v>0</v>
      </c>
      <c r="AF104" s="255">
        <f t="shared" si="9"/>
        <v>0</v>
      </c>
      <c r="AG104" s="271"/>
    </row>
    <row r="105" spans="1:33" s="21" customFormat="1" ht="16.5" customHeight="1" x14ac:dyDescent="0.2">
      <c r="A105" s="284">
        <v>88</v>
      </c>
      <c r="B105" s="285"/>
      <c r="C105" s="286"/>
      <c r="D105" s="287"/>
      <c r="E105" s="319"/>
      <c r="F105" s="288"/>
      <c r="G105" s="301"/>
      <c r="H105" s="302"/>
      <c r="I105" s="290"/>
      <c r="J105" s="291"/>
      <c r="K105" s="304"/>
      <c r="L105" s="293"/>
      <c r="M105" s="293"/>
      <c r="N105" s="294"/>
      <c r="O105" s="295"/>
      <c r="P105" s="296"/>
      <c r="Q105" s="297"/>
      <c r="R105" s="298"/>
      <c r="S105" s="299"/>
      <c r="T105" s="292"/>
      <c r="U105" s="300"/>
      <c r="V105" s="293"/>
      <c r="W105" s="323" t="s">
        <v>37</v>
      </c>
      <c r="X105" s="279"/>
      <c r="Y105" s="265"/>
      <c r="Z105" s="266"/>
      <c r="AA105" s="269">
        <f t="shared" si="10"/>
        <v>0</v>
      </c>
      <c r="AB105" s="270"/>
      <c r="AC105" s="255">
        <f t="shared" si="6"/>
        <v>0</v>
      </c>
      <c r="AD105" s="255">
        <f t="shared" si="7"/>
        <v>0</v>
      </c>
      <c r="AE105" s="255">
        <f t="shared" si="8"/>
        <v>0</v>
      </c>
      <c r="AF105" s="255">
        <f t="shared" si="9"/>
        <v>0</v>
      </c>
      <c r="AG105" s="271"/>
    </row>
    <row r="106" spans="1:33" s="21" customFormat="1" ht="16.5" customHeight="1" x14ac:dyDescent="0.2">
      <c r="A106" s="284">
        <v>89</v>
      </c>
      <c r="B106" s="285"/>
      <c r="C106" s="286"/>
      <c r="D106" s="287"/>
      <c r="E106" s="319"/>
      <c r="F106" s="288"/>
      <c r="G106" s="301"/>
      <c r="H106" s="302"/>
      <c r="I106" s="290"/>
      <c r="J106" s="291"/>
      <c r="K106" s="304"/>
      <c r="L106" s="293"/>
      <c r="M106" s="293"/>
      <c r="N106" s="294"/>
      <c r="O106" s="295"/>
      <c r="P106" s="296"/>
      <c r="Q106" s="297"/>
      <c r="R106" s="298"/>
      <c r="S106" s="299"/>
      <c r="T106" s="292"/>
      <c r="U106" s="300"/>
      <c r="V106" s="293"/>
      <c r="W106" s="323" t="s">
        <v>37</v>
      </c>
      <c r="X106" s="279"/>
      <c r="Y106" s="265"/>
      <c r="Z106" s="266"/>
      <c r="AA106" s="269">
        <f t="shared" si="10"/>
        <v>0</v>
      </c>
      <c r="AB106" s="270"/>
      <c r="AC106" s="255">
        <f t="shared" si="6"/>
        <v>0</v>
      </c>
      <c r="AD106" s="255">
        <f t="shared" si="7"/>
        <v>0</v>
      </c>
      <c r="AE106" s="255">
        <f t="shared" si="8"/>
        <v>0</v>
      </c>
      <c r="AF106" s="255">
        <f t="shared" si="9"/>
        <v>0</v>
      </c>
      <c r="AG106" s="271"/>
    </row>
    <row r="107" spans="1:33" s="21" customFormat="1" ht="16.5" customHeight="1" x14ac:dyDescent="0.2">
      <c r="A107" s="284">
        <v>90</v>
      </c>
      <c r="B107" s="285"/>
      <c r="C107" s="286"/>
      <c r="D107" s="287"/>
      <c r="E107" s="319"/>
      <c r="F107" s="288"/>
      <c r="G107" s="301"/>
      <c r="H107" s="302"/>
      <c r="I107" s="290"/>
      <c r="J107" s="291"/>
      <c r="K107" s="304"/>
      <c r="L107" s="293"/>
      <c r="M107" s="293"/>
      <c r="N107" s="294"/>
      <c r="O107" s="295"/>
      <c r="P107" s="296"/>
      <c r="Q107" s="297"/>
      <c r="R107" s="298"/>
      <c r="S107" s="299"/>
      <c r="T107" s="292"/>
      <c r="U107" s="300"/>
      <c r="V107" s="293"/>
      <c r="W107" s="323" t="s">
        <v>37</v>
      </c>
      <c r="X107" s="279"/>
      <c r="Y107" s="265"/>
      <c r="Z107" s="266"/>
      <c r="AA107" s="269">
        <f t="shared" si="10"/>
        <v>0</v>
      </c>
      <c r="AB107" s="270"/>
      <c r="AC107" s="255">
        <f t="shared" si="6"/>
        <v>0</v>
      </c>
      <c r="AD107" s="255">
        <f t="shared" si="7"/>
        <v>0</v>
      </c>
      <c r="AE107" s="255">
        <f t="shared" si="8"/>
        <v>0</v>
      </c>
      <c r="AF107" s="255">
        <f t="shared" si="9"/>
        <v>0</v>
      </c>
      <c r="AG107" s="271"/>
    </row>
    <row r="108" spans="1:33" s="21" customFormat="1" ht="16.5" customHeight="1" x14ac:dyDescent="0.2">
      <c r="A108" s="284">
        <v>91</v>
      </c>
      <c r="B108" s="285"/>
      <c r="C108" s="286"/>
      <c r="D108" s="287"/>
      <c r="E108" s="319"/>
      <c r="F108" s="288"/>
      <c r="G108" s="301"/>
      <c r="H108" s="302"/>
      <c r="I108" s="290"/>
      <c r="J108" s="291"/>
      <c r="K108" s="304"/>
      <c r="L108" s="293"/>
      <c r="M108" s="293"/>
      <c r="N108" s="294"/>
      <c r="O108" s="295"/>
      <c r="P108" s="296"/>
      <c r="Q108" s="297"/>
      <c r="R108" s="298"/>
      <c r="S108" s="299"/>
      <c r="T108" s="292"/>
      <c r="U108" s="300"/>
      <c r="V108" s="293"/>
      <c r="W108" s="323" t="s">
        <v>37</v>
      </c>
      <c r="X108" s="279"/>
      <c r="Y108" s="265"/>
      <c r="Z108" s="266"/>
      <c r="AA108" s="269">
        <f t="shared" si="10"/>
        <v>0</v>
      </c>
      <c r="AB108" s="270"/>
      <c r="AC108" s="255">
        <f t="shared" si="6"/>
        <v>0</v>
      </c>
      <c r="AD108" s="255">
        <f t="shared" si="7"/>
        <v>0</v>
      </c>
      <c r="AE108" s="255">
        <f t="shared" si="8"/>
        <v>0</v>
      </c>
      <c r="AF108" s="255">
        <f t="shared" si="9"/>
        <v>0</v>
      </c>
      <c r="AG108" s="271"/>
    </row>
    <row r="109" spans="1:33" s="21" customFormat="1" ht="16.5" customHeight="1" x14ac:dyDescent="0.2">
      <c r="A109" s="284">
        <v>92</v>
      </c>
      <c r="B109" s="285"/>
      <c r="C109" s="286"/>
      <c r="D109" s="287"/>
      <c r="E109" s="319"/>
      <c r="F109" s="288"/>
      <c r="G109" s="301"/>
      <c r="H109" s="302"/>
      <c r="I109" s="290"/>
      <c r="J109" s="291"/>
      <c r="K109" s="304"/>
      <c r="L109" s="293"/>
      <c r="M109" s="293"/>
      <c r="N109" s="294"/>
      <c r="O109" s="295"/>
      <c r="P109" s="296"/>
      <c r="Q109" s="297"/>
      <c r="R109" s="298"/>
      <c r="S109" s="299"/>
      <c r="T109" s="292"/>
      <c r="U109" s="300"/>
      <c r="V109" s="293"/>
      <c r="W109" s="323" t="s">
        <v>37</v>
      </c>
      <c r="X109" s="279"/>
      <c r="Y109" s="265"/>
      <c r="Z109" s="266"/>
      <c r="AA109" s="269">
        <f t="shared" si="10"/>
        <v>0</v>
      </c>
      <c r="AB109" s="270"/>
      <c r="AC109" s="255">
        <f t="shared" si="6"/>
        <v>0</v>
      </c>
      <c r="AD109" s="255">
        <f t="shared" si="7"/>
        <v>0</v>
      </c>
      <c r="AE109" s="255">
        <f t="shared" si="8"/>
        <v>0</v>
      </c>
      <c r="AF109" s="255">
        <f t="shared" si="9"/>
        <v>0</v>
      </c>
      <c r="AG109" s="271"/>
    </row>
    <row r="110" spans="1:33" s="21" customFormat="1" ht="16.5" customHeight="1" x14ac:dyDescent="0.2">
      <c r="A110" s="284">
        <v>93</v>
      </c>
      <c r="B110" s="285"/>
      <c r="C110" s="286"/>
      <c r="D110" s="287"/>
      <c r="E110" s="319"/>
      <c r="F110" s="288"/>
      <c r="G110" s="301"/>
      <c r="H110" s="302"/>
      <c r="I110" s="290"/>
      <c r="J110" s="291"/>
      <c r="K110" s="304"/>
      <c r="L110" s="293"/>
      <c r="M110" s="293"/>
      <c r="N110" s="294"/>
      <c r="O110" s="295"/>
      <c r="P110" s="296"/>
      <c r="Q110" s="297"/>
      <c r="R110" s="298"/>
      <c r="S110" s="299"/>
      <c r="T110" s="292"/>
      <c r="U110" s="300"/>
      <c r="V110" s="293"/>
      <c r="W110" s="323" t="s">
        <v>37</v>
      </c>
      <c r="X110" s="279"/>
      <c r="Y110" s="265"/>
      <c r="Z110" s="266"/>
      <c r="AA110" s="269">
        <f t="shared" si="10"/>
        <v>0</v>
      </c>
      <c r="AB110" s="270"/>
      <c r="AC110" s="255">
        <f t="shared" si="6"/>
        <v>0</v>
      </c>
      <c r="AD110" s="255">
        <f t="shared" si="7"/>
        <v>0</v>
      </c>
      <c r="AE110" s="255">
        <f t="shared" si="8"/>
        <v>0</v>
      </c>
      <c r="AF110" s="255">
        <f t="shared" si="9"/>
        <v>0</v>
      </c>
      <c r="AG110" s="271"/>
    </row>
    <row r="111" spans="1:33" s="21" customFormat="1" ht="16.5" customHeight="1" x14ac:dyDescent="0.2">
      <c r="A111" s="284">
        <v>94</v>
      </c>
      <c r="B111" s="285"/>
      <c r="C111" s="286"/>
      <c r="D111" s="287"/>
      <c r="E111" s="319"/>
      <c r="F111" s="288"/>
      <c r="G111" s="301"/>
      <c r="H111" s="302"/>
      <c r="I111" s="290"/>
      <c r="J111" s="291"/>
      <c r="K111" s="304"/>
      <c r="L111" s="293"/>
      <c r="M111" s="293"/>
      <c r="N111" s="294"/>
      <c r="O111" s="295"/>
      <c r="P111" s="296"/>
      <c r="Q111" s="297"/>
      <c r="R111" s="298"/>
      <c r="S111" s="299"/>
      <c r="T111" s="292"/>
      <c r="U111" s="300"/>
      <c r="V111" s="293"/>
      <c r="W111" s="323" t="s">
        <v>37</v>
      </c>
      <c r="X111" s="279"/>
      <c r="Y111" s="265"/>
      <c r="Z111" s="266"/>
      <c r="AA111" s="269">
        <f t="shared" si="10"/>
        <v>0</v>
      </c>
      <c r="AB111" s="270"/>
      <c r="AC111" s="255">
        <f t="shared" si="6"/>
        <v>0</v>
      </c>
      <c r="AD111" s="255">
        <f t="shared" si="7"/>
        <v>0</v>
      </c>
      <c r="AE111" s="255">
        <f t="shared" si="8"/>
        <v>0</v>
      </c>
      <c r="AF111" s="255">
        <f t="shared" si="9"/>
        <v>0</v>
      </c>
      <c r="AG111" s="271"/>
    </row>
    <row r="112" spans="1:33" s="21" customFormat="1" ht="16.5" customHeight="1" x14ac:dyDescent="0.2">
      <c r="A112" s="284">
        <v>95</v>
      </c>
      <c r="B112" s="285"/>
      <c r="C112" s="286"/>
      <c r="D112" s="287"/>
      <c r="E112" s="319"/>
      <c r="F112" s="288"/>
      <c r="G112" s="301"/>
      <c r="H112" s="302"/>
      <c r="I112" s="290"/>
      <c r="J112" s="291"/>
      <c r="K112" s="304"/>
      <c r="L112" s="293"/>
      <c r="M112" s="293"/>
      <c r="N112" s="294"/>
      <c r="O112" s="295"/>
      <c r="P112" s="296"/>
      <c r="Q112" s="297"/>
      <c r="R112" s="298"/>
      <c r="S112" s="299"/>
      <c r="T112" s="292"/>
      <c r="U112" s="300"/>
      <c r="V112" s="293"/>
      <c r="W112" s="323" t="s">
        <v>37</v>
      </c>
      <c r="X112" s="279"/>
      <c r="Y112" s="265"/>
      <c r="Z112" s="266"/>
      <c r="AA112" s="269">
        <f t="shared" si="10"/>
        <v>0</v>
      </c>
      <c r="AB112" s="270"/>
      <c r="AC112" s="255">
        <f t="shared" si="6"/>
        <v>0</v>
      </c>
      <c r="AD112" s="255">
        <f t="shared" si="7"/>
        <v>0</v>
      </c>
      <c r="AE112" s="255">
        <f t="shared" si="8"/>
        <v>0</v>
      </c>
      <c r="AF112" s="255">
        <f t="shared" si="9"/>
        <v>0</v>
      </c>
      <c r="AG112" s="271"/>
    </row>
    <row r="113" spans="1:33" s="21" customFormat="1" ht="16.5" customHeight="1" x14ac:dyDescent="0.2">
      <c r="A113" s="284">
        <v>96</v>
      </c>
      <c r="B113" s="285"/>
      <c r="C113" s="286"/>
      <c r="D113" s="287"/>
      <c r="E113" s="319"/>
      <c r="F113" s="288"/>
      <c r="G113" s="301"/>
      <c r="H113" s="302"/>
      <c r="I113" s="290"/>
      <c r="J113" s="291"/>
      <c r="K113" s="304"/>
      <c r="L113" s="293"/>
      <c r="M113" s="293"/>
      <c r="N113" s="294"/>
      <c r="O113" s="295"/>
      <c r="P113" s="296"/>
      <c r="Q113" s="297"/>
      <c r="R113" s="298"/>
      <c r="S113" s="299"/>
      <c r="T113" s="292"/>
      <c r="U113" s="300"/>
      <c r="V113" s="293"/>
      <c r="W113" s="323" t="s">
        <v>37</v>
      </c>
      <c r="X113" s="279"/>
      <c r="Y113" s="265"/>
      <c r="Z113" s="266"/>
      <c r="AA113" s="269">
        <f t="shared" si="10"/>
        <v>0</v>
      </c>
      <c r="AB113" s="270"/>
      <c r="AC113" s="255">
        <f t="shared" si="6"/>
        <v>0</v>
      </c>
      <c r="AD113" s="255">
        <f t="shared" si="7"/>
        <v>0</v>
      </c>
      <c r="AE113" s="255">
        <f t="shared" si="8"/>
        <v>0</v>
      </c>
      <c r="AF113" s="255">
        <f t="shared" si="9"/>
        <v>0</v>
      </c>
      <c r="AG113" s="271"/>
    </row>
    <row r="114" spans="1:33" s="21" customFormat="1" ht="16.5" customHeight="1" x14ac:dyDescent="0.2">
      <c r="A114" s="284">
        <v>97</v>
      </c>
      <c r="B114" s="285"/>
      <c r="C114" s="286"/>
      <c r="D114" s="287"/>
      <c r="E114" s="319"/>
      <c r="F114" s="288"/>
      <c r="G114" s="301"/>
      <c r="H114" s="302"/>
      <c r="I114" s="290"/>
      <c r="J114" s="291"/>
      <c r="K114" s="304"/>
      <c r="L114" s="293"/>
      <c r="M114" s="293"/>
      <c r="N114" s="294"/>
      <c r="O114" s="295"/>
      <c r="P114" s="296"/>
      <c r="Q114" s="297"/>
      <c r="R114" s="298"/>
      <c r="S114" s="299"/>
      <c r="T114" s="292"/>
      <c r="U114" s="300"/>
      <c r="V114" s="293"/>
      <c r="W114" s="323" t="s">
        <v>37</v>
      </c>
      <c r="X114" s="279"/>
      <c r="Y114" s="265"/>
      <c r="Z114" s="266"/>
      <c r="AA114" s="269">
        <f t="shared" si="10"/>
        <v>0</v>
      </c>
      <c r="AB114" s="270"/>
      <c r="AC114" s="255">
        <f t="shared" si="6"/>
        <v>0</v>
      </c>
      <c r="AD114" s="255">
        <f t="shared" si="7"/>
        <v>0</v>
      </c>
      <c r="AE114" s="255">
        <f t="shared" si="8"/>
        <v>0</v>
      </c>
      <c r="AF114" s="255">
        <f t="shared" si="9"/>
        <v>0</v>
      </c>
      <c r="AG114" s="271"/>
    </row>
    <row r="115" spans="1:33" s="21" customFormat="1" ht="16.5" customHeight="1" x14ac:dyDescent="0.2">
      <c r="A115" s="284">
        <v>98</v>
      </c>
      <c r="B115" s="285"/>
      <c r="C115" s="286"/>
      <c r="D115" s="287"/>
      <c r="E115" s="319"/>
      <c r="F115" s="288"/>
      <c r="G115" s="301"/>
      <c r="H115" s="302"/>
      <c r="I115" s="290"/>
      <c r="J115" s="291"/>
      <c r="K115" s="304"/>
      <c r="L115" s="293"/>
      <c r="M115" s="293"/>
      <c r="N115" s="294"/>
      <c r="O115" s="295"/>
      <c r="P115" s="296"/>
      <c r="Q115" s="297"/>
      <c r="R115" s="298"/>
      <c r="S115" s="299"/>
      <c r="T115" s="292"/>
      <c r="U115" s="300"/>
      <c r="V115" s="293"/>
      <c r="W115" s="323" t="s">
        <v>37</v>
      </c>
      <c r="X115" s="279"/>
      <c r="Y115" s="265"/>
      <c r="Z115" s="266"/>
      <c r="AA115" s="269">
        <f t="shared" si="10"/>
        <v>0</v>
      </c>
      <c r="AB115" s="270"/>
      <c r="AC115" s="255">
        <f t="shared" si="6"/>
        <v>0</v>
      </c>
      <c r="AD115" s="255">
        <f t="shared" si="7"/>
        <v>0</v>
      </c>
      <c r="AE115" s="255">
        <f t="shared" si="8"/>
        <v>0</v>
      </c>
      <c r="AF115" s="255">
        <f t="shared" si="9"/>
        <v>0</v>
      </c>
      <c r="AG115" s="271"/>
    </row>
    <row r="116" spans="1:33" s="21" customFormat="1" ht="16.5" customHeight="1" x14ac:dyDescent="0.2">
      <c r="A116" s="284">
        <v>99</v>
      </c>
      <c r="B116" s="285"/>
      <c r="C116" s="286"/>
      <c r="D116" s="287"/>
      <c r="E116" s="319"/>
      <c r="F116" s="288"/>
      <c r="G116" s="301"/>
      <c r="H116" s="302"/>
      <c r="I116" s="290"/>
      <c r="J116" s="291"/>
      <c r="K116" s="304"/>
      <c r="L116" s="293"/>
      <c r="M116" s="293"/>
      <c r="N116" s="294"/>
      <c r="O116" s="295"/>
      <c r="P116" s="296"/>
      <c r="Q116" s="297"/>
      <c r="R116" s="298"/>
      <c r="S116" s="299"/>
      <c r="T116" s="292"/>
      <c r="U116" s="300"/>
      <c r="V116" s="293"/>
      <c r="W116" s="323" t="s">
        <v>37</v>
      </c>
      <c r="X116" s="279"/>
      <c r="Y116" s="265"/>
      <c r="Z116" s="266"/>
      <c r="AA116" s="269">
        <f t="shared" si="10"/>
        <v>0</v>
      </c>
      <c r="AB116" s="270"/>
      <c r="AC116" s="255">
        <f t="shared" si="6"/>
        <v>0</v>
      </c>
      <c r="AD116" s="255">
        <f t="shared" si="7"/>
        <v>0</v>
      </c>
      <c r="AE116" s="255">
        <f t="shared" si="8"/>
        <v>0</v>
      </c>
      <c r="AF116" s="255">
        <f t="shared" si="9"/>
        <v>0</v>
      </c>
      <c r="AG116" s="271"/>
    </row>
    <row r="117" spans="1:33" s="21" customFormat="1" ht="16.5" customHeight="1" x14ac:dyDescent="0.2">
      <c r="A117" s="284">
        <v>100</v>
      </c>
      <c r="B117" s="285"/>
      <c r="C117" s="286"/>
      <c r="D117" s="287"/>
      <c r="E117" s="319"/>
      <c r="F117" s="288"/>
      <c r="G117" s="301"/>
      <c r="H117" s="302"/>
      <c r="I117" s="290"/>
      <c r="J117" s="291"/>
      <c r="K117" s="304"/>
      <c r="L117" s="293"/>
      <c r="M117" s="293"/>
      <c r="N117" s="294"/>
      <c r="O117" s="295"/>
      <c r="P117" s="296"/>
      <c r="Q117" s="297"/>
      <c r="R117" s="298"/>
      <c r="S117" s="299"/>
      <c r="T117" s="292"/>
      <c r="U117" s="300"/>
      <c r="V117" s="293"/>
      <c r="W117" s="323" t="s">
        <v>37</v>
      </c>
      <c r="X117" s="279"/>
      <c r="Y117" s="265"/>
      <c r="Z117" s="266"/>
      <c r="AA117" s="269">
        <f t="shared" si="10"/>
        <v>0</v>
      </c>
      <c r="AB117" s="270"/>
      <c r="AC117" s="255">
        <f t="shared" si="6"/>
        <v>0</v>
      </c>
      <c r="AD117" s="255">
        <f t="shared" si="7"/>
        <v>0</v>
      </c>
      <c r="AE117" s="255">
        <f t="shared" si="8"/>
        <v>0</v>
      </c>
      <c r="AF117" s="255">
        <f t="shared" si="9"/>
        <v>0</v>
      </c>
      <c r="AG117" s="271"/>
    </row>
    <row r="118" spans="1:33" s="21" customFormat="1" ht="16.5" customHeight="1" x14ac:dyDescent="0.2">
      <c r="A118" s="284">
        <v>101</v>
      </c>
      <c r="B118" s="285"/>
      <c r="C118" s="286"/>
      <c r="D118" s="287"/>
      <c r="E118" s="319"/>
      <c r="F118" s="288"/>
      <c r="G118" s="301"/>
      <c r="H118" s="302"/>
      <c r="I118" s="290"/>
      <c r="J118" s="291"/>
      <c r="K118" s="304"/>
      <c r="L118" s="293"/>
      <c r="M118" s="293"/>
      <c r="N118" s="294"/>
      <c r="O118" s="295"/>
      <c r="P118" s="296"/>
      <c r="Q118" s="297"/>
      <c r="R118" s="298"/>
      <c r="S118" s="299"/>
      <c r="T118" s="292"/>
      <c r="U118" s="300"/>
      <c r="V118" s="293"/>
      <c r="W118" s="323" t="s">
        <v>37</v>
      </c>
      <c r="X118" s="279"/>
      <c r="Y118" s="265"/>
      <c r="Z118" s="266"/>
      <c r="AA118" s="269">
        <f t="shared" si="10"/>
        <v>0</v>
      </c>
      <c r="AB118" s="270"/>
      <c r="AC118" s="255">
        <f t="shared" si="6"/>
        <v>0</v>
      </c>
      <c r="AD118" s="255">
        <f t="shared" si="7"/>
        <v>0</v>
      </c>
      <c r="AE118" s="255">
        <f t="shared" si="8"/>
        <v>0</v>
      </c>
      <c r="AF118" s="255">
        <f t="shared" si="9"/>
        <v>0</v>
      </c>
      <c r="AG118" s="271"/>
    </row>
    <row r="119" spans="1:33" s="21" customFormat="1" ht="16.5" customHeight="1" x14ac:dyDescent="0.2">
      <c r="A119" s="284">
        <v>102</v>
      </c>
      <c r="B119" s="285"/>
      <c r="C119" s="286"/>
      <c r="D119" s="287"/>
      <c r="E119" s="319"/>
      <c r="F119" s="288"/>
      <c r="G119" s="301"/>
      <c r="H119" s="302"/>
      <c r="I119" s="290"/>
      <c r="J119" s="291"/>
      <c r="K119" s="304"/>
      <c r="L119" s="293"/>
      <c r="M119" s="293"/>
      <c r="N119" s="294"/>
      <c r="O119" s="295"/>
      <c r="P119" s="296"/>
      <c r="Q119" s="297"/>
      <c r="R119" s="298"/>
      <c r="S119" s="299"/>
      <c r="T119" s="292"/>
      <c r="U119" s="300"/>
      <c r="V119" s="293"/>
      <c r="W119" s="323" t="s">
        <v>37</v>
      </c>
      <c r="X119" s="279"/>
      <c r="Y119" s="265"/>
      <c r="Z119" s="266"/>
      <c r="AA119" s="269">
        <f t="shared" si="10"/>
        <v>0</v>
      </c>
      <c r="AB119" s="270"/>
      <c r="AC119" s="255">
        <f t="shared" si="6"/>
        <v>0</v>
      </c>
      <c r="AD119" s="255">
        <f t="shared" si="7"/>
        <v>0</v>
      </c>
      <c r="AE119" s="255">
        <f t="shared" si="8"/>
        <v>0</v>
      </c>
      <c r="AF119" s="255">
        <f t="shared" si="9"/>
        <v>0</v>
      </c>
      <c r="AG119" s="271"/>
    </row>
    <row r="120" spans="1:33" s="21" customFormat="1" ht="16.5" customHeight="1" x14ac:dyDescent="0.2">
      <c r="A120" s="284">
        <v>103</v>
      </c>
      <c r="B120" s="285"/>
      <c r="C120" s="286"/>
      <c r="D120" s="287"/>
      <c r="E120" s="319"/>
      <c r="F120" s="288"/>
      <c r="G120" s="301"/>
      <c r="H120" s="302"/>
      <c r="I120" s="290"/>
      <c r="J120" s="291"/>
      <c r="K120" s="304"/>
      <c r="L120" s="293"/>
      <c r="M120" s="293"/>
      <c r="N120" s="294"/>
      <c r="O120" s="295"/>
      <c r="P120" s="296"/>
      <c r="Q120" s="297"/>
      <c r="R120" s="298"/>
      <c r="S120" s="299"/>
      <c r="T120" s="292"/>
      <c r="U120" s="300"/>
      <c r="V120" s="293"/>
      <c r="W120" s="323" t="s">
        <v>37</v>
      </c>
      <c r="X120" s="279"/>
      <c r="Y120" s="265"/>
      <c r="Z120" s="266"/>
      <c r="AA120" s="269">
        <f t="shared" si="10"/>
        <v>0</v>
      </c>
      <c r="AB120" s="270"/>
      <c r="AC120" s="255">
        <f t="shared" si="6"/>
        <v>0</v>
      </c>
      <c r="AD120" s="255">
        <f t="shared" si="7"/>
        <v>0</v>
      </c>
      <c r="AE120" s="255">
        <f t="shared" si="8"/>
        <v>0</v>
      </c>
      <c r="AF120" s="255">
        <f t="shared" si="9"/>
        <v>0</v>
      </c>
      <c r="AG120" s="271"/>
    </row>
    <row r="121" spans="1:33" s="21" customFormat="1" ht="16.5" customHeight="1" x14ac:dyDescent="0.2">
      <c r="A121" s="284">
        <v>104</v>
      </c>
      <c r="B121" s="285"/>
      <c r="C121" s="286"/>
      <c r="D121" s="287"/>
      <c r="E121" s="319"/>
      <c r="F121" s="288"/>
      <c r="G121" s="301"/>
      <c r="H121" s="302"/>
      <c r="I121" s="290"/>
      <c r="J121" s="291"/>
      <c r="K121" s="304"/>
      <c r="L121" s="293"/>
      <c r="M121" s="293"/>
      <c r="N121" s="294"/>
      <c r="O121" s="295"/>
      <c r="P121" s="296"/>
      <c r="Q121" s="297"/>
      <c r="R121" s="298"/>
      <c r="S121" s="299"/>
      <c r="T121" s="292"/>
      <c r="U121" s="300"/>
      <c r="V121" s="293"/>
      <c r="W121" s="323" t="s">
        <v>37</v>
      </c>
      <c r="X121" s="279"/>
      <c r="Y121" s="265"/>
      <c r="Z121" s="266"/>
      <c r="AA121" s="269">
        <f t="shared" si="10"/>
        <v>0</v>
      </c>
      <c r="AB121" s="270"/>
      <c r="AC121" s="255">
        <f t="shared" si="6"/>
        <v>0</v>
      </c>
      <c r="AD121" s="255">
        <f t="shared" si="7"/>
        <v>0</v>
      </c>
      <c r="AE121" s="255">
        <f t="shared" si="8"/>
        <v>0</v>
      </c>
      <c r="AF121" s="255">
        <f t="shared" si="9"/>
        <v>0</v>
      </c>
      <c r="AG121" s="271"/>
    </row>
    <row r="122" spans="1:33" s="21" customFormat="1" ht="16.5" customHeight="1" x14ac:dyDescent="0.2">
      <c r="A122" s="284">
        <v>105</v>
      </c>
      <c r="B122" s="285"/>
      <c r="C122" s="286"/>
      <c r="D122" s="287"/>
      <c r="E122" s="319"/>
      <c r="F122" s="288"/>
      <c r="G122" s="301"/>
      <c r="H122" s="302"/>
      <c r="I122" s="290"/>
      <c r="J122" s="291"/>
      <c r="K122" s="304"/>
      <c r="L122" s="293"/>
      <c r="M122" s="293"/>
      <c r="N122" s="294"/>
      <c r="O122" s="295"/>
      <c r="P122" s="296"/>
      <c r="Q122" s="297"/>
      <c r="R122" s="298"/>
      <c r="S122" s="299"/>
      <c r="T122" s="292"/>
      <c r="U122" s="300"/>
      <c r="V122" s="293"/>
      <c r="W122" s="323" t="s">
        <v>37</v>
      </c>
      <c r="X122" s="279"/>
      <c r="Y122" s="265"/>
      <c r="Z122" s="266"/>
      <c r="AA122" s="269">
        <f t="shared" si="10"/>
        <v>0</v>
      </c>
      <c r="AB122" s="270"/>
      <c r="AC122" s="255">
        <f t="shared" si="6"/>
        <v>0</v>
      </c>
      <c r="AD122" s="255">
        <f t="shared" si="7"/>
        <v>0</v>
      </c>
      <c r="AE122" s="255">
        <f t="shared" si="8"/>
        <v>0</v>
      </c>
      <c r="AF122" s="255">
        <f t="shared" si="9"/>
        <v>0</v>
      </c>
      <c r="AG122" s="271"/>
    </row>
    <row r="123" spans="1:33" s="21" customFormat="1" ht="16.5" customHeight="1" x14ac:dyDescent="0.2">
      <c r="A123" s="284">
        <v>106</v>
      </c>
      <c r="B123" s="285"/>
      <c r="C123" s="286"/>
      <c r="D123" s="287"/>
      <c r="E123" s="319"/>
      <c r="F123" s="288"/>
      <c r="G123" s="301"/>
      <c r="H123" s="302"/>
      <c r="I123" s="290"/>
      <c r="J123" s="291"/>
      <c r="K123" s="304"/>
      <c r="L123" s="293"/>
      <c r="M123" s="293"/>
      <c r="N123" s="294"/>
      <c r="O123" s="295"/>
      <c r="P123" s="296"/>
      <c r="Q123" s="297"/>
      <c r="R123" s="298"/>
      <c r="S123" s="299"/>
      <c r="T123" s="292"/>
      <c r="U123" s="300"/>
      <c r="V123" s="293"/>
      <c r="W123" s="323" t="s">
        <v>37</v>
      </c>
      <c r="X123" s="279"/>
      <c r="Y123" s="265"/>
      <c r="Z123" s="266"/>
      <c r="AA123" s="269">
        <f t="shared" si="10"/>
        <v>0</v>
      </c>
      <c r="AB123" s="270"/>
      <c r="AC123" s="255">
        <f t="shared" si="6"/>
        <v>0</v>
      </c>
      <c r="AD123" s="255">
        <f t="shared" si="7"/>
        <v>0</v>
      </c>
      <c r="AE123" s="255">
        <f t="shared" si="8"/>
        <v>0</v>
      </c>
      <c r="AF123" s="255">
        <f t="shared" si="9"/>
        <v>0</v>
      </c>
      <c r="AG123" s="271"/>
    </row>
    <row r="124" spans="1:33" s="21" customFormat="1" ht="16.5" customHeight="1" x14ac:dyDescent="0.2">
      <c r="A124" s="284">
        <v>107</v>
      </c>
      <c r="B124" s="285"/>
      <c r="C124" s="286"/>
      <c r="D124" s="287"/>
      <c r="E124" s="319"/>
      <c r="F124" s="288"/>
      <c r="G124" s="301"/>
      <c r="H124" s="302"/>
      <c r="I124" s="290"/>
      <c r="J124" s="291"/>
      <c r="K124" s="304"/>
      <c r="L124" s="293"/>
      <c r="M124" s="293"/>
      <c r="N124" s="294"/>
      <c r="O124" s="295"/>
      <c r="P124" s="296"/>
      <c r="Q124" s="297"/>
      <c r="R124" s="298"/>
      <c r="S124" s="299"/>
      <c r="T124" s="292"/>
      <c r="U124" s="300"/>
      <c r="V124" s="293"/>
      <c r="W124" s="323" t="s">
        <v>37</v>
      </c>
      <c r="X124" s="279"/>
      <c r="Y124" s="265"/>
      <c r="Z124" s="266"/>
      <c r="AA124" s="269">
        <f t="shared" si="10"/>
        <v>0</v>
      </c>
      <c r="AB124" s="270"/>
      <c r="AC124" s="255">
        <f t="shared" si="6"/>
        <v>0</v>
      </c>
      <c r="AD124" s="255">
        <f t="shared" si="7"/>
        <v>0</v>
      </c>
      <c r="AE124" s="255">
        <f t="shared" si="8"/>
        <v>0</v>
      </c>
      <c r="AF124" s="255">
        <f t="shared" si="9"/>
        <v>0</v>
      </c>
      <c r="AG124" s="271"/>
    </row>
    <row r="125" spans="1:33" s="21" customFormat="1" ht="16.5" customHeight="1" x14ac:dyDescent="0.2">
      <c r="A125" s="284">
        <v>108</v>
      </c>
      <c r="B125" s="285"/>
      <c r="C125" s="286"/>
      <c r="D125" s="287"/>
      <c r="E125" s="319"/>
      <c r="F125" s="288"/>
      <c r="G125" s="301"/>
      <c r="H125" s="302"/>
      <c r="I125" s="290"/>
      <c r="J125" s="291"/>
      <c r="K125" s="304"/>
      <c r="L125" s="293"/>
      <c r="M125" s="293"/>
      <c r="N125" s="294"/>
      <c r="O125" s="295"/>
      <c r="P125" s="296"/>
      <c r="Q125" s="297"/>
      <c r="R125" s="298"/>
      <c r="S125" s="299"/>
      <c r="T125" s="292"/>
      <c r="U125" s="300"/>
      <c r="V125" s="293"/>
      <c r="W125" s="323" t="s">
        <v>37</v>
      </c>
      <c r="X125" s="279"/>
      <c r="Y125" s="265"/>
      <c r="Z125" s="266"/>
      <c r="AA125" s="269">
        <f t="shared" si="10"/>
        <v>0</v>
      </c>
      <c r="AB125" s="270"/>
      <c r="AC125" s="255">
        <f t="shared" si="6"/>
        <v>0</v>
      </c>
      <c r="AD125" s="255">
        <f t="shared" si="7"/>
        <v>0</v>
      </c>
      <c r="AE125" s="255">
        <f t="shared" si="8"/>
        <v>0</v>
      </c>
      <c r="AF125" s="255">
        <f t="shared" si="9"/>
        <v>0</v>
      </c>
      <c r="AG125" s="271"/>
    </row>
    <row r="126" spans="1:33" s="21" customFormat="1" ht="16.5" customHeight="1" x14ac:dyDescent="0.2">
      <c r="A126" s="284">
        <v>109</v>
      </c>
      <c r="B126" s="285"/>
      <c r="C126" s="286"/>
      <c r="D126" s="287"/>
      <c r="E126" s="319"/>
      <c r="F126" s="288"/>
      <c r="G126" s="301"/>
      <c r="H126" s="302"/>
      <c r="I126" s="290"/>
      <c r="J126" s="291"/>
      <c r="K126" s="304"/>
      <c r="L126" s="293"/>
      <c r="M126" s="293"/>
      <c r="N126" s="294"/>
      <c r="O126" s="295"/>
      <c r="P126" s="296"/>
      <c r="Q126" s="297"/>
      <c r="R126" s="298"/>
      <c r="S126" s="299"/>
      <c r="T126" s="292"/>
      <c r="U126" s="300"/>
      <c r="V126" s="293"/>
      <c r="W126" s="323" t="s">
        <v>37</v>
      </c>
      <c r="X126" s="279"/>
      <c r="Y126" s="265"/>
      <c r="Z126" s="266"/>
      <c r="AA126" s="269">
        <f t="shared" si="10"/>
        <v>0</v>
      </c>
      <c r="AB126" s="270"/>
      <c r="AC126" s="255">
        <f t="shared" si="6"/>
        <v>0</v>
      </c>
      <c r="AD126" s="255">
        <f t="shared" si="7"/>
        <v>0</v>
      </c>
      <c r="AE126" s="255">
        <f t="shared" si="8"/>
        <v>0</v>
      </c>
      <c r="AF126" s="255">
        <f t="shared" si="9"/>
        <v>0</v>
      </c>
      <c r="AG126" s="271"/>
    </row>
    <row r="127" spans="1:33" s="21" customFormat="1" ht="16.5" customHeight="1" x14ac:dyDescent="0.2">
      <c r="A127" s="284">
        <v>110</v>
      </c>
      <c r="B127" s="285"/>
      <c r="C127" s="286"/>
      <c r="D127" s="287"/>
      <c r="E127" s="319"/>
      <c r="F127" s="288"/>
      <c r="G127" s="301"/>
      <c r="H127" s="302"/>
      <c r="I127" s="290"/>
      <c r="J127" s="291"/>
      <c r="K127" s="304"/>
      <c r="L127" s="293"/>
      <c r="M127" s="293"/>
      <c r="N127" s="294"/>
      <c r="O127" s="295"/>
      <c r="P127" s="296"/>
      <c r="Q127" s="297"/>
      <c r="R127" s="298"/>
      <c r="S127" s="299"/>
      <c r="T127" s="292"/>
      <c r="U127" s="300"/>
      <c r="V127" s="293"/>
      <c r="W127" s="323" t="s">
        <v>37</v>
      </c>
      <c r="X127" s="279"/>
      <c r="Y127" s="265"/>
      <c r="Z127" s="266"/>
      <c r="AA127" s="269">
        <f t="shared" si="10"/>
        <v>0</v>
      </c>
      <c r="AB127" s="270"/>
      <c r="AC127" s="255">
        <f t="shared" si="6"/>
        <v>0</v>
      </c>
      <c r="AD127" s="255">
        <f t="shared" si="7"/>
        <v>0</v>
      </c>
      <c r="AE127" s="255">
        <f t="shared" si="8"/>
        <v>0</v>
      </c>
      <c r="AF127" s="255">
        <f t="shared" si="9"/>
        <v>0</v>
      </c>
      <c r="AG127" s="271"/>
    </row>
    <row r="128" spans="1:33" s="21" customFormat="1" ht="16.5" customHeight="1" x14ac:dyDescent="0.2">
      <c r="A128" s="284">
        <v>111</v>
      </c>
      <c r="B128" s="285"/>
      <c r="C128" s="286"/>
      <c r="D128" s="287"/>
      <c r="E128" s="319"/>
      <c r="F128" s="288"/>
      <c r="G128" s="301"/>
      <c r="H128" s="302"/>
      <c r="I128" s="290"/>
      <c r="J128" s="291"/>
      <c r="K128" s="304"/>
      <c r="L128" s="293"/>
      <c r="M128" s="293"/>
      <c r="N128" s="294"/>
      <c r="O128" s="295"/>
      <c r="P128" s="296"/>
      <c r="Q128" s="297"/>
      <c r="R128" s="298"/>
      <c r="S128" s="299"/>
      <c r="T128" s="292"/>
      <c r="U128" s="300"/>
      <c r="V128" s="293"/>
      <c r="W128" s="323" t="s">
        <v>37</v>
      </c>
      <c r="X128" s="279"/>
      <c r="Y128" s="265"/>
      <c r="Z128" s="266"/>
      <c r="AA128" s="269">
        <f t="shared" si="10"/>
        <v>0</v>
      </c>
      <c r="AB128" s="270"/>
      <c r="AC128" s="255">
        <f t="shared" si="6"/>
        <v>0</v>
      </c>
      <c r="AD128" s="255">
        <f t="shared" si="7"/>
        <v>0</v>
      </c>
      <c r="AE128" s="255">
        <f t="shared" si="8"/>
        <v>0</v>
      </c>
      <c r="AF128" s="255">
        <f t="shared" si="9"/>
        <v>0</v>
      </c>
      <c r="AG128" s="271"/>
    </row>
    <row r="129" spans="1:33" s="21" customFormat="1" ht="16.5" customHeight="1" x14ac:dyDescent="0.2">
      <c r="A129" s="284">
        <v>112</v>
      </c>
      <c r="B129" s="285"/>
      <c r="C129" s="286"/>
      <c r="D129" s="287"/>
      <c r="E129" s="319"/>
      <c r="F129" s="288"/>
      <c r="G129" s="301"/>
      <c r="H129" s="302"/>
      <c r="I129" s="290"/>
      <c r="J129" s="291"/>
      <c r="K129" s="304"/>
      <c r="L129" s="293"/>
      <c r="M129" s="293"/>
      <c r="N129" s="294"/>
      <c r="O129" s="295"/>
      <c r="P129" s="296"/>
      <c r="Q129" s="297"/>
      <c r="R129" s="298"/>
      <c r="S129" s="299"/>
      <c r="T129" s="292"/>
      <c r="U129" s="300"/>
      <c r="V129" s="293"/>
      <c r="W129" s="323" t="s">
        <v>37</v>
      </c>
      <c r="X129" s="279"/>
      <c r="Y129" s="265"/>
      <c r="Z129" s="266"/>
      <c r="AA129" s="269">
        <f t="shared" si="10"/>
        <v>0</v>
      </c>
      <c r="AB129" s="270"/>
      <c r="AC129" s="255">
        <f t="shared" si="6"/>
        <v>0</v>
      </c>
      <c r="AD129" s="255">
        <f t="shared" si="7"/>
        <v>0</v>
      </c>
      <c r="AE129" s="255">
        <f t="shared" si="8"/>
        <v>0</v>
      </c>
      <c r="AF129" s="255">
        <f t="shared" si="9"/>
        <v>0</v>
      </c>
      <c r="AG129" s="271"/>
    </row>
    <row r="130" spans="1:33" s="21" customFormat="1" ht="16.5" customHeight="1" x14ac:dyDescent="0.2">
      <c r="A130" s="284">
        <v>113</v>
      </c>
      <c r="B130" s="285"/>
      <c r="C130" s="286"/>
      <c r="D130" s="287"/>
      <c r="E130" s="319"/>
      <c r="F130" s="288"/>
      <c r="G130" s="301"/>
      <c r="H130" s="302"/>
      <c r="I130" s="290"/>
      <c r="J130" s="291"/>
      <c r="K130" s="304"/>
      <c r="L130" s="293"/>
      <c r="M130" s="293"/>
      <c r="N130" s="294"/>
      <c r="O130" s="295"/>
      <c r="P130" s="296"/>
      <c r="Q130" s="297"/>
      <c r="R130" s="298"/>
      <c r="S130" s="299"/>
      <c r="T130" s="292"/>
      <c r="U130" s="300"/>
      <c r="V130" s="293"/>
      <c r="W130" s="323" t="s">
        <v>37</v>
      </c>
      <c r="X130" s="279"/>
      <c r="Y130" s="265"/>
      <c r="Z130" s="266"/>
      <c r="AA130" s="269">
        <f t="shared" si="10"/>
        <v>0</v>
      </c>
      <c r="AB130" s="270"/>
      <c r="AC130" s="255">
        <f t="shared" si="6"/>
        <v>0</v>
      </c>
      <c r="AD130" s="255">
        <f t="shared" si="7"/>
        <v>0</v>
      </c>
      <c r="AE130" s="255">
        <f t="shared" si="8"/>
        <v>0</v>
      </c>
      <c r="AF130" s="255">
        <f t="shared" si="9"/>
        <v>0</v>
      </c>
      <c r="AG130" s="271"/>
    </row>
    <row r="131" spans="1:33" s="21" customFormat="1" ht="16.5" customHeight="1" x14ac:dyDescent="0.2">
      <c r="A131" s="284">
        <v>114</v>
      </c>
      <c r="B131" s="285"/>
      <c r="C131" s="286"/>
      <c r="D131" s="287"/>
      <c r="E131" s="319"/>
      <c r="F131" s="288"/>
      <c r="G131" s="301"/>
      <c r="H131" s="302"/>
      <c r="I131" s="290"/>
      <c r="J131" s="291"/>
      <c r="K131" s="304"/>
      <c r="L131" s="293"/>
      <c r="M131" s="293"/>
      <c r="N131" s="294"/>
      <c r="O131" s="295"/>
      <c r="P131" s="296"/>
      <c r="Q131" s="297"/>
      <c r="R131" s="298"/>
      <c r="S131" s="299"/>
      <c r="T131" s="292"/>
      <c r="U131" s="300"/>
      <c r="V131" s="293"/>
      <c r="W131" s="323" t="s">
        <v>37</v>
      </c>
      <c r="X131" s="279"/>
      <c r="Y131" s="265"/>
      <c r="Z131" s="266"/>
      <c r="AA131" s="269">
        <f t="shared" si="10"/>
        <v>0</v>
      </c>
      <c r="AB131" s="270"/>
      <c r="AC131" s="255">
        <f t="shared" si="6"/>
        <v>0</v>
      </c>
      <c r="AD131" s="255">
        <f t="shared" si="7"/>
        <v>0</v>
      </c>
      <c r="AE131" s="255">
        <f t="shared" si="8"/>
        <v>0</v>
      </c>
      <c r="AF131" s="255">
        <f t="shared" si="9"/>
        <v>0</v>
      </c>
      <c r="AG131" s="271"/>
    </row>
    <row r="132" spans="1:33" s="21" customFormat="1" ht="16.5" customHeight="1" x14ac:dyDescent="0.2">
      <c r="A132" s="284">
        <v>115</v>
      </c>
      <c r="B132" s="285"/>
      <c r="C132" s="286"/>
      <c r="D132" s="287"/>
      <c r="E132" s="319"/>
      <c r="F132" s="288"/>
      <c r="G132" s="301"/>
      <c r="H132" s="302"/>
      <c r="I132" s="290"/>
      <c r="J132" s="291"/>
      <c r="K132" s="304"/>
      <c r="L132" s="293"/>
      <c r="M132" s="293"/>
      <c r="N132" s="294"/>
      <c r="O132" s="295"/>
      <c r="P132" s="296"/>
      <c r="Q132" s="297"/>
      <c r="R132" s="298"/>
      <c r="S132" s="299"/>
      <c r="T132" s="292"/>
      <c r="U132" s="300"/>
      <c r="V132" s="293"/>
      <c r="W132" s="323" t="s">
        <v>37</v>
      </c>
      <c r="X132" s="279"/>
      <c r="Y132" s="265"/>
      <c r="Z132" s="266"/>
      <c r="AA132" s="269">
        <f t="shared" si="10"/>
        <v>0</v>
      </c>
      <c r="AB132" s="270"/>
      <c r="AC132" s="255">
        <f t="shared" si="6"/>
        <v>0</v>
      </c>
      <c r="AD132" s="255">
        <f t="shared" si="7"/>
        <v>0</v>
      </c>
      <c r="AE132" s="255">
        <f t="shared" si="8"/>
        <v>0</v>
      </c>
      <c r="AF132" s="255">
        <f t="shared" si="9"/>
        <v>0</v>
      </c>
      <c r="AG132" s="271"/>
    </row>
    <row r="133" spans="1:33" s="21" customFormat="1" ht="16.5" customHeight="1" x14ac:dyDescent="0.2">
      <c r="A133" s="284">
        <v>116</v>
      </c>
      <c r="B133" s="285"/>
      <c r="C133" s="286"/>
      <c r="D133" s="287"/>
      <c r="E133" s="319"/>
      <c r="F133" s="288"/>
      <c r="G133" s="301"/>
      <c r="H133" s="302"/>
      <c r="I133" s="290"/>
      <c r="J133" s="291"/>
      <c r="K133" s="304"/>
      <c r="L133" s="293"/>
      <c r="M133" s="293"/>
      <c r="N133" s="294"/>
      <c r="O133" s="295"/>
      <c r="P133" s="296"/>
      <c r="Q133" s="297"/>
      <c r="R133" s="298"/>
      <c r="S133" s="299"/>
      <c r="T133" s="292"/>
      <c r="U133" s="300"/>
      <c r="V133" s="293"/>
      <c r="W133" s="323" t="s">
        <v>37</v>
      </c>
      <c r="X133" s="279"/>
      <c r="Y133" s="265"/>
      <c r="Z133" s="266"/>
      <c r="AA133" s="269">
        <f t="shared" si="10"/>
        <v>0</v>
      </c>
      <c r="AB133" s="270"/>
      <c r="AC133" s="255">
        <f t="shared" si="6"/>
        <v>0</v>
      </c>
      <c r="AD133" s="255">
        <f t="shared" si="7"/>
        <v>0</v>
      </c>
      <c r="AE133" s="255">
        <f t="shared" si="8"/>
        <v>0</v>
      </c>
      <c r="AF133" s="255">
        <f t="shared" si="9"/>
        <v>0</v>
      </c>
      <c r="AG133" s="271"/>
    </row>
    <row r="134" spans="1:33" s="21" customFormat="1" ht="16.5" customHeight="1" x14ac:dyDescent="0.2">
      <c r="A134" s="284">
        <v>117</v>
      </c>
      <c r="B134" s="285"/>
      <c r="C134" s="286"/>
      <c r="D134" s="287"/>
      <c r="E134" s="319"/>
      <c r="F134" s="288"/>
      <c r="G134" s="301"/>
      <c r="H134" s="302"/>
      <c r="I134" s="290"/>
      <c r="J134" s="291"/>
      <c r="K134" s="304"/>
      <c r="L134" s="293"/>
      <c r="M134" s="293"/>
      <c r="N134" s="294"/>
      <c r="O134" s="295"/>
      <c r="P134" s="296"/>
      <c r="Q134" s="297"/>
      <c r="R134" s="298"/>
      <c r="S134" s="299"/>
      <c r="T134" s="292"/>
      <c r="U134" s="300"/>
      <c r="V134" s="293"/>
      <c r="W134" s="323" t="s">
        <v>37</v>
      </c>
      <c r="X134" s="279"/>
      <c r="Y134" s="265"/>
      <c r="Z134" s="266"/>
      <c r="AA134" s="269">
        <f t="shared" si="10"/>
        <v>0</v>
      </c>
      <c r="AB134" s="270"/>
      <c r="AC134" s="255">
        <f t="shared" si="6"/>
        <v>0</v>
      </c>
      <c r="AD134" s="255">
        <f t="shared" si="7"/>
        <v>0</v>
      </c>
      <c r="AE134" s="255">
        <f t="shared" si="8"/>
        <v>0</v>
      </c>
      <c r="AF134" s="255">
        <f t="shared" si="9"/>
        <v>0</v>
      </c>
      <c r="AG134" s="271"/>
    </row>
    <row r="135" spans="1:33" s="21" customFormat="1" ht="16.5" customHeight="1" x14ac:dyDescent="0.2">
      <c r="A135" s="284">
        <v>118</v>
      </c>
      <c r="B135" s="285"/>
      <c r="C135" s="286"/>
      <c r="D135" s="287"/>
      <c r="E135" s="319"/>
      <c r="F135" s="288"/>
      <c r="G135" s="301"/>
      <c r="H135" s="302"/>
      <c r="I135" s="290"/>
      <c r="J135" s="291"/>
      <c r="K135" s="304"/>
      <c r="L135" s="293"/>
      <c r="M135" s="293"/>
      <c r="N135" s="294"/>
      <c r="O135" s="295"/>
      <c r="P135" s="296"/>
      <c r="Q135" s="297"/>
      <c r="R135" s="298"/>
      <c r="S135" s="299"/>
      <c r="T135" s="292"/>
      <c r="U135" s="300"/>
      <c r="V135" s="293"/>
      <c r="W135" s="323" t="s">
        <v>37</v>
      </c>
      <c r="X135" s="279"/>
      <c r="Y135" s="265"/>
      <c r="Z135" s="266"/>
      <c r="AA135" s="269">
        <f t="shared" si="10"/>
        <v>0</v>
      </c>
      <c r="AB135" s="270"/>
      <c r="AC135" s="255">
        <f t="shared" si="6"/>
        <v>0</v>
      </c>
      <c r="AD135" s="255">
        <f t="shared" si="7"/>
        <v>0</v>
      </c>
      <c r="AE135" s="255">
        <f t="shared" si="8"/>
        <v>0</v>
      </c>
      <c r="AF135" s="255">
        <f t="shared" si="9"/>
        <v>0</v>
      </c>
      <c r="AG135" s="271"/>
    </row>
    <row r="136" spans="1:33" s="21" customFormat="1" ht="16.5" customHeight="1" x14ac:dyDescent="0.2">
      <c r="A136" s="284">
        <v>119</v>
      </c>
      <c r="B136" s="285"/>
      <c r="C136" s="286"/>
      <c r="D136" s="287"/>
      <c r="E136" s="319"/>
      <c r="F136" s="288"/>
      <c r="G136" s="301"/>
      <c r="H136" s="302"/>
      <c r="I136" s="290"/>
      <c r="J136" s="291"/>
      <c r="K136" s="304"/>
      <c r="L136" s="293"/>
      <c r="M136" s="293"/>
      <c r="N136" s="294"/>
      <c r="O136" s="295"/>
      <c r="P136" s="296"/>
      <c r="Q136" s="297"/>
      <c r="R136" s="298"/>
      <c r="S136" s="299"/>
      <c r="T136" s="292"/>
      <c r="U136" s="300"/>
      <c r="V136" s="293"/>
      <c r="W136" s="323" t="s">
        <v>37</v>
      </c>
      <c r="X136" s="279"/>
      <c r="Y136" s="265"/>
      <c r="Z136" s="266"/>
      <c r="AA136" s="269">
        <f t="shared" si="10"/>
        <v>0</v>
      </c>
      <c r="AB136" s="270"/>
      <c r="AC136" s="255">
        <f t="shared" si="6"/>
        <v>0</v>
      </c>
      <c r="AD136" s="255">
        <f t="shared" si="7"/>
        <v>0</v>
      </c>
      <c r="AE136" s="255">
        <f t="shared" si="8"/>
        <v>0</v>
      </c>
      <c r="AF136" s="255">
        <f t="shared" si="9"/>
        <v>0</v>
      </c>
      <c r="AG136" s="271"/>
    </row>
    <row r="137" spans="1:33" s="21" customFormat="1" ht="16.5" customHeight="1" x14ac:dyDescent="0.2">
      <c r="A137" s="284">
        <v>120</v>
      </c>
      <c r="B137" s="285"/>
      <c r="C137" s="286"/>
      <c r="D137" s="287"/>
      <c r="E137" s="319"/>
      <c r="F137" s="288"/>
      <c r="G137" s="301"/>
      <c r="H137" s="302"/>
      <c r="I137" s="290"/>
      <c r="J137" s="291"/>
      <c r="K137" s="304"/>
      <c r="L137" s="293"/>
      <c r="M137" s="293"/>
      <c r="N137" s="294"/>
      <c r="O137" s="295"/>
      <c r="P137" s="296"/>
      <c r="Q137" s="297"/>
      <c r="R137" s="298"/>
      <c r="S137" s="299"/>
      <c r="T137" s="292"/>
      <c r="U137" s="300"/>
      <c r="V137" s="293"/>
      <c r="W137" s="323" t="s">
        <v>37</v>
      </c>
      <c r="X137" s="279"/>
      <c r="Y137" s="265"/>
      <c r="Z137" s="266"/>
      <c r="AA137" s="269">
        <f t="shared" si="10"/>
        <v>0</v>
      </c>
      <c r="AB137" s="270"/>
      <c r="AC137" s="255">
        <f t="shared" si="6"/>
        <v>0</v>
      </c>
      <c r="AD137" s="255">
        <f t="shared" si="7"/>
        <v>0</v>
      </c>
      <c r="AE137" s="255">
        <f t="shared" si="8"/>
        <v>0</v>
      </c>
      <c r="AF137" s="255">
        <f t="shared" si="9"/>
        <v>0</v>
      </c>
      <c r="AG137" s="271"/>
    </row>
    <row r="138" spans="1:33" s="21" customFormat="1" ht="16.5" customHeight="1" x14ac:dyDescent="0.2">
      <c r="A138" s="284">
        <v>121</v>
      </c>
      <c r="B138" s="285"/>
      <c r="C138" s="286"/>
      <c r="D138" s="287"/>
      <c r="E138" s="319"/>
      <c r="F138" s="288"/>
      <c r="G138" s="301"/>
      <c r="H138" s="302"/>
      <c r="I138" s="290"/>
      <c r="J138" s="291"/>
      <c r="K138" s="304"/>
      <c r="L138" s="293"/>
      <c r="M138" s="293"/>
      <c r="N138" s="294"/>
      <c r="O138" s="295"/>
      <c r="P138" s="296"/>
      <c r="Q138" s="297"/>
      <c r="R138" s="298"/>
      <c r="S138" s="299"/>
      <c r="T138" s="292"/>
      <c r="U138" s="300"/>
      <c r="V138" s="293"/>
      <c r="W138" s="323" t="s">
        <v>37</v>
      </c>
      <c r="X138" s="279"/>
      <c r="Y138" s="265"/>
      <c r="Z138" s="266"/>
      <c r="AA138" s="269">
        <f t="shared" si="10"/>
        <v>0</v>
      </c>
      <c r="AB138" s="270"/>
      <c r="AC138" s="255">
        <f t="shared" si="6"/>
        <v>0</v>
      </c>
      <c r="AD138" s="255">
        <f t="shared" si="7"/>
        <v>0</v>
      </c>
      <c r="AE138" s="255">
        <f t="shared" si="8"/>
        <v>0</v>
      </c>
      <c r="AF138" s="255">
        <f t="shared" si="9"/>
        <v>0</v>
      </c>
      <c r="AG138" s="271"/>
    </row>
    <row r="139" spans="1:33" s="21" customFormat="1" ht="16.5" customHeight="1" x14ac:dyDescent="0.2">
      <c r="A139" s="284">
        <v>122</v>
      </c>
      <c r="B139" s="285"/>
      <c r="C139" s="286"/>
      <c r="D139" s="287"/>
      <c r="E139" s="319"/>
      <c r="F139" s="288"/>
      <c r="G139" s="301"/>
      <c r="H139" s="302"/>
      <c r="I139" s="290"/>
      <c r="J139" s="291"/>
      <c r="K139" s="304"/>
      <c r="L139" s="293"/>
      <c r="M139" s="293"/>
      <c r="N139" s="294"/>
      <c r="O139" s="295"/>
      <c r="P139" s="296"/>
      <c r="Q139" s="297"/>
      <c r="R139" s="298"/>
      <c r="S139" s="299"/>
      <c r="T139" s="292"/>
      <c r="U139" s="300"/>
      <c r="V139" s="293"/>
      <c r="W139" s="323" t="s">
        <v>37</v>
      </c>
      <c r="X139" s="279"/>
      <c r="Y139" s="265"/>
      <c r="Z139" s="266"/>
      <c r="AA139" s="269">
        <f t="shared" si="10"/>
        <v>0</v>
      </c>
      <c r="AB139" s="270"/>
      <c r="AC139" s="255">
        <f t="shared" si="6"/>
        <v>0</v>
      </c>
      <c r="AD139" s="255">
        <f t="shared" si="7"/>
        <v>0</v>
      </c>
      <c r="AE139" s="255">
        <f t="shared" si="8"/>
        <v>0</v>
      </c>
      <c r="AF139" s="255">
        <f t="shared" si="9"/>
        <v>0</v>
      </c>
      <c r="AG139" s="271"/>
    </row>
    <row r="140" spans="1:33" s="21" customFormat="1" ht="16.5" customHeight="1" x14ac:dyDescent="0.2">
      <c r="A140" s="284">
        <v>123</v>
      </c>
      <c r="B140" s="285"/>
      <c r="C140" s="286"/>
      <c r="D140" s="287"/>
      <c r="E140" s="319"/>
      <c r="F140" s="288"/>
      <c r="G140" s="301"/>
      <c r="H140" s="302"/>
      <c r="I140" s="290"/>
      <c r="J140" s="291"/>
      <c r="K140" s="304"/>
      <c r="L140" s="293"/>
      <c r="M140" s="293"/>
      <c r="N140" s="294"/>
      <c r="O140" s="295"/>
      <c r="P140" s="296"/>
      <c r="Q140" s="297"/>
      <c r="R140" s="298"/>
      <c r="S140" s="299"/>
      <c r="T140" s="292"/>
      <c r="U140" s="300"/>
      <c r="V140" s="293"/>
      <c r="W140" s="323" t="s">
        <v>37</v>
      </c>
      <c r="X140" s="279"/>
      <c r="Y140" s="265"/>
      <c r="Z140" s="266"/>
      <c r="AA140" s="269">
        <f t="shared" si="10"/>
        <v>0</v>
      </c>
      <c r="AB140" s="270"/>
      <c r="AC140" s="255">
        <f t="shared" si="6"/>
        <v>0</v>
      </c>
      <c r="AD140" s="255">
        <f t="shared" si="7"/>
        <v>0</v>
      </c>
      <c r="AE140" s="255">
        <f t="shared" si="8"/>
        <v>0</v>
      </c>
      <c r="AF140" s="255">
        <f t="shared" si="9"/>
        <v>0</v>
      </c>
      <c r="AG140" s="271"/>
    </row>
    <row r="141" spans="1:33" s="21" customFormat="1" ht="16.5" customHeight="1" x14ac:dyDescent="0.2">
      <c r="A141" s="284">
        <v>124</v>
      </c>
      <c r="B141" s="285"/>
      <c r="C141" s="286"/>
      <c r="D141" s="287"/>
      <c r="E141" s="319"/>
      <c r="F141" s="288"/>
      <c r="G141" s="301"/>
      <c r="H141" s="302"/>
      <c r="I141" s="290"/>
      <c r="J141" s="291"/>
      <c r="K141" s="304"/>
      <c r="L141" s="293"/>
      <c r="M141" s="293"/>
      <c r="N141" s="294"/>
      <c r="O141" s="295"/>
      <c r="P141" s="296"/>
      <c r="Q141" s="297"/>
      <c r="R141" s="298"/>
      <c r="S141" s="299"/>
      <c r="T141" s="292"/>
      <c r="U141" s="300"/>
      <c r="V141" s="293"/>
      <c r="W141" s="323" t="s">
        <v>37</v>
      </c>
      <c r="X141" s="279"/>
      <c r="Y141" s="265"/>
      <c r="Z141" s="266"/>
      <c r="AA141" s="269">
        <f t="shared" si="10"/>
        <v>0</v>
      </c>
      <c r="AB141" s="270"/>
      <c r="AC141" s="255">
        <f t="shared" si="6"/>
        <v>0</v>
      </c>
      <c r="AD141" s="255">
        <f t="shared" si="7"/>
        <v>0</v>
      </c>
      <c r="AE141" s="255">
        <f t="shared" si="8"/>
        <v>0</v>
      </c>
      <c r="AF141" s="255">
        <f t="shared" si="9"/>
        <v>0</v>
      </c>
      <c r="AG141" s="271"/>
    </row>
    <row r="142" spans="1:33" s="21" customFormat="1" ht="16.5" customHeight="1" x14ac:dyDescent="0.2">
      <c r="A142" s="284">
        <v>125</v>
      </c>
      <c r="B142" s="285"/>
      <c r="C142" s="286"/>
      <c r="D142" s="287"/>
      <c r="E142" s="319"/>
      <c r="F142" s="288"/>
      <c r="G142" s="301"/>
      <c r="H142" s="302"/>
      <c r="I142" s="290"/>
      <c r="J142" s="291"/>
      <c r="K142" s="304"/>
      <c r="L142" s="293"/>
      <c r="M142" s="293"/>
      <c r="N142" s="294"/>
      <c r="O142" s="295"/>
      <c r="P142" s="296"/>
      <c r="Q142" s="297"/>
      <c r="R142" s="298"/>
      <c r="S142" s="299"/>
      <c r="T142" s="292"/>
      <c r="U142" s="300"/>
      <c r="V142" s="293"/>
      <c r="W142" s="323" t="s">
        <v>37</v>
      </c>
      <c r="X142" s="279"/>
      <c r="Y142" s="265"/>
      <c r="Z142" s="266"/>
      <c r="AA142" s="269">
        <f t="shared" si="10"/>
        <v>0</v>
      </c>
      <c r="AB142" s="270"/>
      <c r="AC142" s="255">
        <f t="shared" si="6"/>
        <v>0</v>
      </c>
      <c r="AD142" s="255">
        <f t="shared" si="7"/>
        <v>0</v>
      </c>
      <c r="AE142" s="255">
        <f t="shared" si="8"/>
        <v>0</v>
      </c>
      <c r="AF142" s="255">
        <f t="shared" si="9"/>
        <v>0</v>
      </c>
      <c r="AG142" s="271"/>
    </row>
    <row r="143" spans="1:33" s="21" customFormat="1" ht="16.5" customHeight="1" x14ac:dyDescent="0.2">
      <c r="A143" s="284">
        <v>126</v>
      </c>
      <c r="B143" s="285"/>
      <c r="C143" s="286"/>
      <c r="D143" s="287"/>
      <c r="E143" s="319"/>
      <c r="F143" s="288"/>
      <c r="G143" s="301"/>
      <c r="H143" s="302"/>
      <c r="I143" s="290"/>
      <c r="J143" s="291"/>
      <c r="K143" s="304"/>
      <c r="L143" s="293"/>
      <c r="M143" s="293"/>
      <c r="N143" s="294"/>
      <c r="O143" s="295"/>
      <c r="P143" s="296"/>
      <c r="Q143" s="297"/>
      <c r="R143" s="298"/>
      <c r="S143" s="299"/>
      <c r="T143" s="292"/>
      <c r="U143" s="300"/>
      <c r="V143" s="293"/>
      <c r="W143" s="323" t="s">
        <v>37</v>
      </c>
      <c r="X143" s="279"/>
      <c r="Y143" s="265"/>
      <c r="Z143" s="266"/>
      <c r="AA143" s="269">
        <f t="shared" si="10"/>
        <v>0</v>
      </c>
      <c r="AB143" s="270"/>
      <c r="AC143" s="255">
        <f t="shared" si="6"/>
        <v>0</v>
      </c>
      <c r="AD143" s="255">
        <f t="shared" si="7"/>
        <v>0</v>
      </c>
      <c r="AE143" s="255">
        <f t="shared" si="8"/>
        <v>0</v>
      </c>
      <c r="AF143" s="255">
        <f t="shared" si="9"/>
        <v>0</v>
      </c>
      <c r="AG143" s="271"/>
    </row>
    <row r="144" spans="1:33" s="21" customFormat="1" ht="16.5" customHeight="1" x14ac:dyDescent="0.2">
      <c r="A144" s="284">
        <v>127</v>
      </c>
      <c r="B144" s="285"/>
      <c r="C144" s="286"/>
      <c r="D144" s="287"/>
      <c r="E144" s="319"/>
      <c r="F144" s="288"/>
      <c r="G144" s="301"/>
      <c r="H144" s="302"/>
      <c r="I144" s="290"/>
      <c r="J144" s="291"/>
      <c r="K144" s="304"/>
      <c r="L144" s="293"/>
      <c r="M144" s="293"/>
      <c r="N144" s="294"/>
      <c r="O144" s="295"/>
      <c r="P144" s="296"/>
      <c r="Q144" s="297"/>
      <c r="R144" s="298"/>
      <c r="S144" s="299"/>
      <c r="T144" s="292"/>
      <c r="U144" s="300"/>
      <c r="V144" s="293"/>
      <c r="W144" s="323" t="s">
        <v>37</v>
      </c>
      <c r="X144" s="279"/>
      <c r="Y144" s="265"/>
      <c r="Z144" s="266"/>
      <c r="AA144" s="269">
        <f t="shared" si="10"/>
        <v>0</v>
      </c>
      <c r="AB144" s="270"/>
      <c r="AC144" s="255">
        <f t="shared" si="6"/>
        <v>0</v>
      </c>
      <c r="AD144" s="255">
        <f t="shared" si="7"/>
        <v>0</v>
      </c>
      <c r="AE144" s="255">
        <f t="shared" si="8"/>
        <v>0</v>
      </c>
      <c r="AF144" s="255">
        <f t="shared" si="9"/>
        <v>0</v>
      </c>
      <c r="AG144" s="271"/>
    </row>
    <row r="145" spans="1:33" s="21" customFormat="1" ht="16.5" customHeight="1" x14ac:dyDescent="0.2">
      <c r="A145" s="284">
        <v>128</v>
      </c>
      <c r="B145" s="285"/>
      <c r="C145" s="286"/>
      <c r="D145" s="287"/>
      <c r="E145" s="319"/>
      <c r="F145" s="288"/>
      <c r="G145" s="301"/>
      <c r="H145" s="302"/>
      <c r="I145" s="290"/>
      <c r="J145" s="291"/>
      <c r="K145" s="304"/>
      <c r="L145" s="293"/>
      <c r="M145" s="293"/>
      <c r="N145" s="294"/>
      <c r="O145" s="295"/>
      <c r="P145" s="296"/>
      <c r="Q145" s="297"/>
      <c r="R145" s="298"/>
      <c r="S145" s="299"/>
      <c r="T145" s="292"/>
      <c r="U145" s="300"/>
      <c r="V145" s="293"/>
      <c r="W145" s="323" t="s">
        <v>37</v>
      </c>
      <c r="X145" s="279"/>
      <c r="Y145" s="265"/>
      <c r="Z145" s="266"/>
      <c r="AA145" s="269">
        <f t="shared" si="10"/>
        <v>0</v>
      </c>
      <c r="AB145" s="270"/>
      <c r="AC145" s="255">
        <f t="shared" si="6"/>
        <v>0</v>
      </c>
      <c r="AD145" s="255">
        <f t="shared" si="7"/>
        <v>0</v>
      </c>
      <c r="AE145" s="255">
        <f t="shared" si="8"/>
        <v>0</v>
      </c>
      <c r="AF145" s="255">
        <f t="shared" si="9"/>
        <v>0</v>
      </c>
      <c r="AG145" s="271"/>
    </row>
    <row r="146" spans="1:33" s="21" customFormat="1" ht="16.5" customHeight="1" x14ac:dyDescent="0.2">
      <c r="A146" s="284">
        <v>129</v>
      </c>
      <c r="B146" s="285"/>
      <c r="C146" s="286"/>
      <c r="D146" s="287"/>
      <c r="E146" s="319"/>
      <c r="F146" s="288"/>
      <c r="G146" s="301"/>
      <c r="H146" s="302"/>
      <c r="I146" s="290"/>
      <c r="J146" s="291"/>
      <c r="K146" s="304"/>
      <c r="L146" s="293"/>
      <c r="M146" s="293"/>
      <c r="N146" s="294"/>
      <c r="O146" s="295"/>
      <c r="P146" s="296"/>
      <c r="Q146" s="297"/>
      <c r="R146" s="298"/>
      <c r="S146" s="299"/>
      <c r="T146" s="292"/>
      <c r="U146" s="300"/>
      <c r="V146" s="293"/>
      <c r="W146" s="323" t="s">
        <v>37</v>
      </c>
      <c r="X146" s="279"/>
      <c r="Y146" s="265"/>
      <c r="Z146" s="266"/>
      <c r="AA146" s="269">
        <f t="shared" si="10"/>
        <v>0</v>
      </c>
      <c r="AB146" s="270"/>
      <c r="AC146" s="255">
        <f t="shared" ref="AC146:AC209" si="11">IF(AND($M146&lt;&gt;"",IFERROR(ABS($M146)&gt;ABS($L146),0)),1,0)</f>
        <v>0</v>
      </c>
      <c r="AD146" s="255">
        <f t="shared" ref="AD146:AD209" si="12">IF($L146&lt;&gt;"",IF(AND($U146&lt;&gt;"",OR(AND(IFERROR(ABS($U146)&lt;&gt;ABS($L146),0),$N146=""),AND(ISNONTEXT($N146),IFERROR(ABS($U146)&gt;ABS($L146),0)),ISTEXT(U146))),1,0),0)</f>
        <v>0</v>
      </c>
      <c r="AE146" s="255">
        <f t="shared" ref="AE146:AE209" si="13">IF(AND($X146&lt;&gt;0,$U146&lt;&gt;"",IFERROR(ABS($X146)&gt;ABS($U146),0)),1,0)</f>
        <v>0</v>
      </c>
      <c r="AF146" s="255">
        <f t="shared" ref="AF146:AF209" si="14">IF(AND($X146&lt;&gt;0,$U146&lt;&gt;"",$M146&lt;&gt;"",OR(ISNUMBER($N146),$N146=""),ABS($X146)&gt;IFERROR(ABS($M146),0)),1,0)</f>
        <v>0</v>
      </c>
      <c r="AG146" s="271"/>
    </row>
    <row r="147" spans="1:33" s="21" customFormat="1" ht="16.5" customHeight="1" x14ac:dyDescent="0.2">
      <c r="A147" s="284">
        <v>130</v>
      </c>
      <c r="B147" s="285"/>
      <c r="C147" s="286"/>
      <c r="D147" s="287"/>
      <c r="E147" s="319"/>
      <c r="F147" s="288"/>
      <c r="G147" s="301"/>
      <c r="H147" s="302"/>
      <c r="I147" s="290"/>
      <c r="J147" s="291"/>
      <c r="K147" s="304"/>
      <c r="L147" s="293"/>
      <c r="M147" s="293"/>
      <c r="N147" s="294"/>
      <c r="O147" s="295"/>
      <c r="P147" s="296"/>
      <c r="Q147" s="297"/>
      <c r="R147" s="298"/>
      <c r="S147" s="299"/>
      <c r="T147" s="292"/>
      <c r="U147" s="300"/>
      <c r="V147" s="293"/>
      <c r="W147" s="323" t="s">
        <v>37</v>
      </c>
      <c r="X147" s="279"/>
      <c r="Y147" s="265"/>
      <c r="Z147" s="266"/>
      <c r="AA147" s="269">
        <f t="shared" si="10"/>
        <v>0</v>
      </c>
      <c r="AB147" s="270"/>
      <c r="AC147" s="255">
        <f t="shared" si="11"/>
        <v>0</v>
      </c>
      <c r="AD147" s="255">
        <f t="shared" si="12"/>
        <v>0</v>
      </c>
      <c r="AE147" s="255">
        <f t="shared" si="13"/>
        <v>0</v>
      </c>
      <c r="AF147" s="255">
        <f t="shared" si="14"/>
        <v>0</v>
      </c>
      <c r="AG147" s="271"/>
    </row>
    <row r="148" spans="1:33" s="21" customFormat="1" ht="16.5" customHeight="1" x14ac:dyDescent="0.2">
      <c r="A148" s="284">
        <v>131</v>
      </c>
      <c r="B148" s="285"/>
      <c r="C148" s="286"/>
      <c r="D148" s="287"/>
      <c r="E148" s="319"/>
      <c r="F148" s="288"/>
      <c r="G148" s="301"/>
      <c r="H148" s="302"/>
      <c r="I148" s="290"/>
      <c r="J148" s="291"/>
      <c r="K148" s="304"/>
      <c r="L148" s="293"/>
      <c r="M148" s="293"/>
      <c r="N148" s="294"/>
      <c r="O148" s="295"/>
      <c r="P148" s="296"/>
      <c r="Q148" s="297"/>
      <c r="R148" s="298"/>
      <c r="S148" s="299"/>
      <c r="T148" s="292"/>
      <c r="U148" s="300"/>
      <c r="V148" s="293"/>
      <c r="W148" s="323" t="s">
        <v>37</v>
      </c>
      <c r="X148" s="279"/>
      <c r="Y148" s="265"/>
      <c r="Z148" s="266"/>
      <c r="AA148" s="269">
        <f t="shared" ref="AA148:AA211" si="15">IFERROR(X148+Y148,0)</f>
        <v>0</v>
      </c>
      <c r="AB148" s="270"/>
      <c r="AC148" s="255">
        <f t="shared" si="11"/>
        <v>0</v>
      </c>
      <c r="AD148" s="255">
        <f t="shared" si="12"/>
        <v>0</v>
      </c>
      <c r="AE148" s="255">
        <f t="shared" si="13"/>
        <v>0</v>
      </c>
      <c r="AF148" s="255">
        <f t="shared" si="14"/>
        <v>0</v>
      </c>
      <c r="AG148" s="271"/>
    </row>
    <row r="149" spans="1:33" s="21" customFormat="1" ht="16.5" customHeight="1" x14ac:dyDescent="0.2">
      <c r="A149" s="284">
        <v>132</v>
      </c>
      <c r="B149" s="285"/>
      <c r="C149" s="286"/>
      <c r="D149" s="287"/>
      <c r="E149" s="319"/>
      <c r="F149" s="288"/>
      <c r="G149" s="301"/>
      <c r="H149" s="302"/>
      <c r="I149" s="290"/>
      <c r="J149" s="291"/>
      <c r="K149" s="304"/>
      <c r="L149" s="293"/>
      <c r="M149" s="293"/>
      <c r="N149" s="294"/>
      <c r="O149" s="295"/>
      <c r="P149" s="296"/>
      <c r="Q149" s="297"/>
      <c r="R149" s="298"/>
      <c r="S149" s="299"/>
      <c r="T149" s="292"/>
      <c r="U149" s="300"/>
      <c r="V149" s="293"/>
      <c r="W149" s="323" t="s">
        <v>37</v>
      </c>
      <c r="X149" s="279"/>
      <c r="Y149" s="265"/>
      <c r="Z149" s="266"/>
      <c r="AA149" s="269">
        <f t="shared" si="15"/>
        <v>0</v>
      </c>
      <c r="AB149" s="270"/>
      <c r="AC149" s="255">
        <f t="shared" si="11"/>
        <v>0</v>
      </c>
      <c r="AD149" s="255">
        <f t="shared" si="12"/>
        <v>0</v>
      </c>
      <c r="AE149" s="255">
        <f t="shared" si="13"/>
        <v>0</v>
      </c>
      <c r="AF149" s="255">
        <f t="shared" si="14"/>
        <v>0</v>
      </c>
      <c r="AG149" s="271"/>
    </row>
    <row r="150" spans="1:33" s="21" customFormat="1" ht="16.5" customHeight="1" x14ac:dyDescent="0.2">
      <c r="A150" s="284">
        <v>133</v>
      </c>
      <c r="B150" s="285"/>
      <c r="C150" s="286"/>
      <c r="D150" s="287"/>
      <c r="E150" s="319"/>
      <c r="F150" s="288"/>
      <c r="G150" s="301"/>
      <c r="H150" s="302"/>
      <c r="I150" s="290"/>
      <c r="J150" s="291"/>
      <c r="K150" s="304"/>
      <c r="L150" s="293"/>
      <c r="M150" s="293"/>
      <c r="N150" s="294"/>
      <c r="O150" s="295"/>
      <c r="P150" s="296"/>
      <c r="Q150" s="297"/>
      <c r="R150" s="298"/>
      <c r="S150" s="299"/>
      <c r="T150" s="292"/>
      <c r="U150" s="300"/>
      <c r="V150" s="293"/>
      <c r="W150" s="323" t="s">
        <v>37</v>
      </c>
      <c r="X150" s="279"/>
      <c r="Y150" s="265"/>
      <c r="Z150" s="266"/>
      <c r="AA150" s="269">
        <f t="shared" si="15"/>
        <v>0</v>
      </c>
      <c r="AB150" s="270"/>
      <c r="AC150" s="255">
        <f t="shared" si="11"/>
        <v>0</v>
      </c>
      <c r="AD150" s="255">
        <f t="shared" si="12"/>
        <v>0</v>
      </c>
      <c r="AE150" s="255">
        <f t="shared" si="13"/>
        <v>0</v>
      </c>
      <c r="AF150" s="255">
        <f t="shared" si="14"/>
        <v>0</v>
      </c>
      <c r="AG150" s="271"/>
    </row>
    <row r="151" spans="1:33" s="21" customFormat="1" ht="16.5" customHeight="1" x14ac:dyDescent="0.2">
      <c r="A151" s="284">
        <v>134</v>
      </c>
      <c r="B151" s="285"/>
      <c r="C151" s="286"/>
      <c r="D151" s="287"/>
      <c r="E151" s="319"/>
      <c r="F151" s="288"/>
      <c r="G151" s="301"/>
      <c r="H151" s="302"/>
      <c r="I151" s="290"/>
      <c r="J151" s="291"/>
      <c r="K151" s="304"/>
      <c r="L151" s="293"/>
      <c r="M151" s="293"/>
      <c r="N151" s="294"/>
      <c r="O151" s="295"/>
      <c r="P151" s="296"/>
      <c r="Q151" s="297"/>
      <c r="R151" s="298"/>
      <c r="S151" s="299"/>
      <c r="T151" s="292"/>
      <c r="U151" s="300"/>
      <c r="V151" s="293"/>
      <c r="W151" s="323" t="s">
        <v>37</v>
      </c>
      <c r="X151" s="279"/>
      <c r="Y151" s="265"/>
      <c r="Z151" s="266"/>
      <c r="AA151" s="269">
        <f t="shared" si="15"/>
        <v>0</v>
      </c>
      <c r="AB151" s="270"/>
      <c r="AC151" s="255">
        <f t="shared" si="11"/>
        <v>0</v>
      </c>
      <c r="AD151" s="255">
        <f t="shared" si="12"/>
        <v>0</v>
      </c>
      <c r="AE151" s="255">
        <f t="shared" si="13"/>
        <v>0</v>
      </c>
      <c r="AF151" s="255">
        <f t="shared" si="14"/>
        <v>0</v>
      </c>
      <c r="AG151" s="271"/>
    </row>
    <row r="152" spans="1:33" s="21" customFormat="1" ht="16.5" customHeight="1" x14ac:dyDescent="0.2">
      <c r="A152" s="284">
        <v>135</v>
      </c>
      <c r="B152" s="285"/>
      <c r="C152" s="286"/>
      <c r="D152" s="287"/>
      <c r="E152" s="319"/>
      <c r="F152" s="288"/>
      <c r="G152" s="301"/>
      <c r="H152" s="302"/>
      <c r="I152" s="290"/>
      <c r="J152" s="291"/>
      <c r="K152" s="304"/>
      <c r="L152" s="293"/>
      <c r="M152" s="293"/>
      <c r="N152" s="294"/>
      <c r="O152" s="295"/>
      <c r="P152" s="296"/>
      <c r="Q152" s="297"/>
      <c r="R152" s="298"/>
      <c r="S152" s="299"/>
      <c r="T152" s="292"/>
      <c r="U152" s="300"/>
      <c r="V152" s="293"/>
      <c r="W152" s="323" t="s">
        <v>37</v>
      </c>
      <c r="X152" s="279"/>
      <c r="Y152" s="265"/>
      <c r="Z152" s="266"/>
      <c r="AA152" s="269">
        <f t="shared" si="15"/>
        <v>0</v>
      </c>
      <c r="AB152" s="270"/>
      <c r="AC152" s="255">
        <f t="shared" si="11"/>
        <v>0</v>
      </c>
      <c r="AD152" s="255">
        <f t="shared" si="12"/>
        <v>0</v>
      </c>
      <c r="AE152" s="255">
        <f t="shared" si="13"/>
        <v>0</v>
      </c>
      <c r="AF152" s="255">
        <f t="shared" si="14"/>
        <v>0</v>
      </c>
      <c r="AG152" s="271"/>
    </row>
    <row r="153" spans="1:33" s="21" customFormat="1" ht="16.5" customHeight="1" x14ac:dyDescent="0.2">
      <c r="A153" s="284">
        <v>136</v>
      </c>
      <c r="B153" s="285"/>
      <c r="C153" s="286"/>
      <c r="D153" s="287"/>
      <c r="E153" s="319"/>
      <c r="F153" s="288"/>
      <c r="G153" s="301"/>
      <c r="H153" s="302"/>
      <c r="I153" s="290"/>
      <c r="J153" s="291"/>
      <c r="K153" s="304"/>
      <c r="L153" s="293"/>
      <c r="M153" s="293"/>
      <c r="N153" s="294"/>
      <c r="O153" s="295"/>
      <c r="P153" s="296"/>
      <c r="Q153" s="297"/>
      <c r="R153" s="298"/>
      <c r="S153" s="299"/>
      <c r="T153" s="292"/>
      <c r="U153" s="300"/>
      <c r="V153" s="293"/>
      <c r="W153" s="323" t="s">
        <v>37</v>
      </c>
      <c r="X153" s="279"/>
      <c r="Y153" s="265"/>
      <c r="Z153" s="266"/>
      <c r="AA153" s="269">
        <f t="shared" si="15"/>
        <v>0</v>
      </c>
      <c r="AB153" s="270"/>
      <c r="AC153" s="255">
        <f t="shared" si="11"/>
        <v>0</v>
      </c>
      <c r="AD153" s="255">
        <f t="shared" si="12"/>
        <v>0</v>
      </c>
      <c r="AE153" s="255">
        <f t="shared" si="13"/>
        <v>0</v>
      </c>
      <c r="AF153" s="255">
        <f t="shared" si="14"/>
        <v>0</v>
      </c>
      <c r="AG153" s="271"/>
    </row>
    <row r="154" spans="1:33" s="21" customFormat="1" ht="16.5" customHeight="1" x14ac:dyDescent="0.2">
      <c r="A154" s="284">
        <v>137</v>
      </c>
      <c r="B154" s="285"/>
      <c r="C154" s="286"/>
      <c r="D154" s="287"/>
      <c r="E154" s="319"/>
      <c r="F154" s="288"/>
      <c r="G154" s="301"/>
      <c r="H154" s="302"/>
      <c r="I154" s="290"/>
      <c r="J154" s="291"/>
      <c r="K154" s="304"/>
      <c r="L154" s="293"/>
      <c r="M154" s="293"/>
      <c r="N154" s="294"/>
      <c r="O154" s="295"/>
      <c r="P154" s="296"/>
      <c r="Q154" s="297"/>
      <c r="R154" s="298"/>
      <c r="S154" s="299"/>
      <c r="T154" s="292"/>
      <c r="U154" s="300"/>
      <c r="V154" s="293"/>
      <c r="W154" s="323" t="s">
        <v>37</v>
      </c>
      <c r="X154" s="279"/>
      <c r="Y154" s="265"/>
      <c r="Z154" s="266"/>
      <c r="AA154" s="269">
        <f t="shared" si="15"/>
        <v>0</v>
      </c>
      <c r="AB154" s="270"/>
      <c r="AC154" s="255">
        <f t="shared" si="11"/>
        <v>0</v>
      </c>
      <c r="AD154" s="255">
        <f t="shared" si="12"/>
        <v>0</v>
      </c>
      <c r="AE154" s="255">
        <f t="shared" si="13"/>
        <v>0</v>
      </c>
      <c r="AF154" s="255">
        <f t="shared" si="14"/>
        <v>0</v>
      </c>
      <c r="AG154" s="271"/>
    </row>
    <row r="155" spans="1:33" s="21" customFormat="1" ht="16.5" customHeight="1" x14ac:dyDescent="0.2">
      <c r="A155" s="284">
        <v>138</v>
      </c>
      <c r="B155" s="285"/>
      <c r="C155" s="286"/>
      <c r="D155" s="287"/>
      <c r="E155" s="319"/>
      <c r="F155" s="288"/>
      <c r="G155" s="301"/>
      <c r="H155" s="302"/>
      <c r="I155" s="290"/>
      <c r="J155" s="291"/>
      <c r="K155" s="304"/>
      <c r="L155" s="293"/>
      <c r="M155" s="293"/>
      <c r="N155" s="294"/>
      <c r="O155" s="295"/>
      <c r="P155" s="296"/>
      <c r="Q155" s="297"/>
      <c r="R155" s="298"/>
      <c r="S155" s="299"/>
      <c r="T155" s="292"/>
      <c r="U155" s="300"/>
      <c r="V155" s="293"/>
      <c r="W155" s="323" t="s">
        <v>37</v>
      </c>
      <c r="X155" s="279"/>
      <c r="Y155" s="265"/>
      <c r="Z155" s="266"/>
      <c r="AA155" s="269">
        <f t="shared" si="15"/>
        <v>0</v>
      </c>
      <c r="AB155" s="270"/>
      <c r="AC155" s="255">
        <f t="shared" si="11"/>
        <v>0</v>
      </c>
      <c r="AD155" s="255">
        <f t="shared" si="12"/>
        <v>0</v>
      </c>
      <c r="AE155" s="255">
        <f t="shared" si="13"/>
        <v>0</v>
      </c>
      <c r="AF155" s="255">
        <f t="shared" si="14"/>
        <v>0</v>
      </c>
      <c r="AG155" s="271"/>
    </row>
    <row r="156" spans="1:33" s="21" customFormat="1" ht="16.5" customHeight="1" x14ac:dyDescent="0.2">
      <c r="A156" s="284">
        <v>139</v>
      </c>
      <c r="B156" s="285"/>
      <c r="C156" s="286"/>
      <c r="D156" s="287"/>
      <c r="E156" s="319"/>
      <c r="F156" s="288"/>
      <c r="G156" s="301"/>
      <c r="H156" s="302"/>
      <c r="I156" s="290"/>
      <c r="J156" s="291"/>
      <c r="K156" s="304"/>
      <c r="L156" s="293"/>
      <c r="M156" s="293"/>
      <c r="N156" s="294"/>
      <c r="O156" s="295"/>
      <c r="P156" s="296"/>
      <c r="Q156" s="297"/>
      <c r="R156" s="298"/>
      <c r="S156" s="299"/>
      <c r="T156" s="292"/>
      <c r="U156" s="300"/>
      <c r="V156" s="293"/>
      <c r="W156" s="323" t="s">
        <v>37</v>
      </c>
      <c r="X156" s="279"/>
      <c r="Y156" s="265"/>
      <c r="Z156" s="266"/>
      <c r="AA156" s="269">
        <f t="shared" si="15"/>
        <v>0</v>
      </c>
      <c r="AB156" s="270"/>
      <c r="AC156" s="255">
        <f t="shared" si="11"/>
        <v>0</v>
      </c>
      <c r="AD156" s="255">
        <f t="shared" si="12"/>
        <v>0</v>
      </c>
      <c r="AE156" s="255">
        <f t="shared" si="13"/>
        <v>0</v>
      </c>
      <c r="AF156" s="255">
        <f t="shared" si="14"/>
        <v>0</v>
      </c>
      <c r="AG156" s="271"/>
    </row>
    <row r="157" spans="1:33" s="21" customFormat="1" ht="16.5" customHeight="1" x14ac:dyDescent="0.2">
      <c r="A157" s="284">
        <v>140</v>
      </c>
      <c r="B157" s="285"/>
      <c r="C157" s="286"/>
      <c r="D157" s="287"/>
      <c r="E157" s="319"/>
      <c r="F157" s="288"/>
      <c r="G157" s="301"/>
      <c r="H157" s="302"/>
      <c r="I157" s="290"/>
      <c r="J157" s="291"/>
      <c r="K157" s="304"/>
      <c r="L157" s="293"/>
      <c r="M157" s="293"/>
      <c r="N157" s="294"/>
      <c r="O157" s="295"/>
      <c r="P157" s="296"/>
      <c r="Q157" s="297"/>
      <c r="R157" s="298"/>
      <c r="S157" s="299"/>
      <c r="T157" s="292"/>
      <c r="U157" s="300"/>
      <c r="V157" s="293"/>
      <c r="W157" s="323" t="s">
        <v>37</v>
      </c>
      <c r="X157" s="279"/>
      <c r="Y157" s="265"/>
      <c r="Z157" s="266"/>
      <c r="AA157" s="269">
        <f t="shared" si="15"/>
        <v>0</v>
      </c>
      <c r="AB157" s="270"/>
      <c r="AC157" s="255">
        <f t="shared" si="11"/>
        <v>0</v>
      </c>
      <c r="AD157" s="255">
        <f t="shared" si="12"/>
        <v>0</v>
      </c>
      <c r="AE157" s="255">
        <f t="shared" si="13"/>
        <v>0</v>
      </c>
      <c r="AF157" s="255">
        <f t="shared" si="14"/>
        <v>0</v>
      </c>
      <c r="AG157" s="271"/>
    </row>
    <row r="158" spans="1:33" s="21" customFormat="1" ht="16.5" customHeight="1" x14ac:dyDescent="0.2">
      <c r="A158" s="284">
        <v>141</v>
      </c>
      <c r="B158" s="285"/>
      <c r="C158" s="286"/>
      <c r="D158" s="287"/>
      <c r="E158" s="319"/>
      <c r="F158" s="288"/>
      <c r="G158" s="301"/>
      <c r="H158" s="302"/>
      <c r="I158" s="290"/>
      <c r="J158" s="291"/>
      <c r="K158" s="304"/>
      <c r="L158" s="293"/>
      <c r="M158" s="293"/>
      <c r="N158" s="294"/>
      <c r="O158" s="295"/>
      <c r="P158" s="296"/>
      <c r="Q158" s="297"/>
      <c r="R158" s="298"/>
      <c r="S158" s="299"/>
      <c r="T158" s="292"/>
      <c r="U158" s="300"/>
      <c r="V158" s="293"/>
      <c r="W158" s="323" t="s">
        <v>37</v>
      </c>
      <c r="X158" s="279"/>
      <c r="Y158" s="265"/>
      <c r="Z158" s="266"/>
      <c r="AA158" s="269">
        <f t="shared" si="15"/>
        <v>0</v>
      </c>
      <c r="AB158" s="270"/>
      <c r="AC158" s="255">
        <f t="shared" si="11"/>
        <v>0</v>
      </c>
      <c r="AD158" s="255">
        <f t="shared" si="12"/>
        <v>0</v>
      </c>
      <c r="AE158" s="255">
        <f t="shared" si="13"/>
        <v>0</v>
      </c>
      <c r="AF158" s="255">
        <f t="shared" si="14"/>
        <v>0</v>
      </c>
      <c r="AG158" s="271"/>
    </row>
    <row r="159" spans="1:33" s="21" customFormat="1" ht="16.5" customHeight="1" x14ac:dyDescent="0.2">
      <c r="A159" s="284">
        <v>142</v>
      </c>
      <c r="B159" s="285"/>
      <c r="C159" s="286"/>
      <c r="D159" s="287"/>
      <c r="E159" s="319"/>
      <c r="F159" s="288"/>
      <c r="G159" s="301"/>
      <c r="H159" s="302"/>
      <c r="I159" s="290"/>
      <c r="J159" s="291"/>
      <c r="K159" s="304"/>
      <c r="L159" s="293"/>
      <c r="M159" s="293"/>
      <c r="N159" s="294"/>
      <c r="O159" s="295"/>
      <c r="P159" s="296"/>
      <c r="Q159" s="297"/>
      <c r="R159" s="298"/>
      <c r="S159" s="299"/>
      <c r="T159" s="292"/>
      <c r="U159" s="300"/>
      <c r="V159" s="293"/>
      <c r="W159" s="323" t="s">
        <v>37</v>
      </c>
      <c r="X159" s="279"/>
      <c r="Y159" s="265"/>
      <c r="Z159" s="266"/>
      <c r="AA159" s="269">
        <f t="shared" si="15"/>
        <v>0</v>
      </c>
      <c r="AB159" s="270"/>
      <c r="AC159" s="255">
        <f t="shared" si="11"/>
        <v>0</v>
      </c>
      <c r="AD159" s="255">
        <f t="shared" si="12"/>
        <v>0</v>
      </c>
      <c r="AE159" s="255">
        <f t="shared" si="13"/>
        <v>0</v>
      </c>
      <c r="AF159" s="255">
        <f t="shared" si="14"/>
        <v>0</v>
      </c>
      <c r="AG159" s="271"/>
    </row>
    <row r="160" spans="1:33" s="21" customFormat="1" ht="16.5" customHeight="1" x14ac:dyDescent="0.2">
      <c r="A160" s="284">
        <v>143</v>
      </c>
      <c r="B160" s="285"/>
      <c r="C160" s="286"/>
      <c r="D160" s="287"/>
      <c r="E160" s="319"/>
      <c r="F160" s="288"/>
      <c r="G160" s="301"/>
      <c r="H160" s="302"/>
      <c r="I160" s="290"/>
      <c r="J160" s="291"/>
      <c r="K160" s="304"/>
      <c r="L160" s="293"/>
      <c r="M160" s="293"/>
      <c r="N160" s="294"/>
      <c r="O160" s="295"/>
      <c r="P160" s="296"/>
      <c r="Q160" s="297"/>
      <c r="R160" s="298"/>
      <c r="S160" s="299"/>
      <c r="T160" s="292"/>
      <c r="U160" s="300"/>
      <c r="V160" s="293"/>
      <c r="W160" s="323" t="s">
        <v>37</v>
      </c>
      <c r="X160" s="279"/>
      <c r="Y160" s="265"/>
      <c r="Z160" s="266"/>
      <c r="AA160" s="269">
        <f t="shared" si="15"/>
        <v>0</v>
      </c>
      <c r="AB160" s="270"/>
      <c r="AC160" s="255">
        <f t="shared" si="11"/>
        <v>0</v>
      </c>
      <c r="AD160" s="255">
        <f t="shared" si="12"/>
        <v>0</v>
      </c>
      <c r="AE160" s="255">
        <f t="shared" si="13"/>
        <v>0</v>
      </c>
      <c r="AF160" s="255">
        <f t="shared" si="14"/>
        <v>0</v>
      </c>
      <c r="AG160" s="271"/>
    </row>
    <row r="161" spans="1:33" s="21" customFormat="1" ht="16.5" customHeight="1" x14ac:dyDescent="0.2">
      <c r="A161" s="284">
        <v>144</v>
      </c>
      <c r="B161" s="285"/>
      <c r="C161" s="286"/>
      <c r="D161" s="287"/>
      <c r="E161" s="319"/>
      <c r="F161" s="288"/>
      <c r="G161" s="301"/>
      <c r="H161" s="302"/>
      <c r="I161" s="290"/>
      <c r="J161" s="291"/>
      <c r="K161" s="304"/>
      <c r="L161" s="293"/>
      <c r="M161" s="293"/>
      <c r="N161" s="294"/>
      <c r="O161" s="295"/>
      <c r="P161" s="296"/>
      <c r="Q161" s="297"/>
      <c r="R161" s="298"/>
      <c r="S161" s="299"/>
      <c r="T161" s="292"/>
      <c r="U161" s="300"/>
      <c r="V161" s="293"/>
      <c r="W161" s="323" t="s">
        <v>37</v>
      </c>
      <c r="X161" s="279"/>
      <c r="Y161" s="265"/>
      <c r="Z161" s="266"/>
      <c r="AA161" s="269">
        <f t="shared" si="15"/>
        <v>0</v>
      </c>
      <c r="AB161" s="270"/>
      <c r="AC161" s="255">
        <f t="shared" si="11"/>
        <v>0</v>
      </c>
      <c r="AD161" s="255">
        <f t="shared" si="12"/>
        <v>0</v>
      </c>
      <c r="AE161" s="255">
        <f t="shared" si="13"/>
        <v>0</v>
      </c>
      <c r="AF161" s="255">
        <f t="shared" si="14"/>
        <v>0</v>
      </c>
      <c r="AG161" s="271"/>
    </row>
    <row r="162" spans="1:33" s="21" customFormat="1" ht="16.5" customHeight="1" x14ac:dyDescent="0.2">
      <c r="A162" s="284">
        <v>145</v>
      </c>
      <c r="B162" s="285"/>
      <c r="C162" s="286"/>
      <c r="D162" s="287"/>
      <c r="E162" s="319"/>
      <c r="F162" s="288"/>
      <c r="G162" s="301"/>
      <c r="H162" s="302"/>
      <c r="I162" s="290"/>
      <c r="J162" s="291"/>
      <c r="K162" s="304"/>
      <c r="L162" s="293"/>
      <c r="M162" s="293"/>
      <c r="N162" s="294"/>
      <c r="O162" s="295"/>
      <c r="P162" s="296"/>
      <c r="Q162" s="297"/>
      <c r="R162" s="298"/>
      <c r="S162" s="299"/>
      <c r="T162" s="292"/>
      <c r="U162" s="300"/>
      <c r="V162" s="293"/>
      <c r="W162" s="323" t="s">
        <v>37</v>
      </c>
      <c r="X162" s="279"/>
      <c r="Y162" s="265"/>
      <c r="Z162" s="266"/>
      <c r="AA162" s="269">
        <f t="shared" si="15"/>
        <v>0</v>
      </c>
      <c r="AB162" s="270"/>
      <c r="AC162" s="255">
        <f t="shared" si="11"/>
        <v>0</v>
      </c>
      <c r="AD162" s="255">
        <f t="shared" si="12"/>
        <v>0</v>
      </c>
      <c r="AE162" s="255">
        <f t="shared" si="13"/>
        <v>0</v>
      </c>
      <c r="AF162" s="255">
        <f t="shared" si="14"/>
        <v>0</v>
      </c>
      <c r="AG162" s="271"/>
    </row>
    <row r="163" spans="1:33" s="21" customFormat="1" ht="16.5" customHeight="1" x14ac:dyDescent="0.2">
      <c r="A163" s="284">
        <v>146</v>
      </c>
      <c r="B163" s="285"/>
      <c r="C163" s="286"/>
      <c r="D163" s="287"/>
      <c r="E163" s="319"/>
      <c r="F163" s="288"/>
      <c r="G163" s="301"/>
      <c r="H163" s="302"/>
      <c r="I163" s="290"/>
      <c r="J163" s="291"/>
      <c r="K163" s="304"/>
      <c r="L163" s="293"/>
      <c r="M163" s="293"/>
      <c r="N163" s="294"/>
      <c r="O163" s="295"/>
      <c r="P163" s="296"/>
      <c r="Q163" s="297"/>
      <c r="R163" s="298"/>
      <c r="S163" s="299"/>
      <c r="T163" s="292"/>
      <c r="U163" s="300"/>
      <c r="V163" s="293"/>
      <c r="W163" s="323" t="s">
        <v>37</v>
      </c>
      <c r="X163" s="279"/>
      <c r="Y163" s="265"/>
      <c r="Z163" s="266"/>
      <c r="AA163" s="269">
        <f t="shared" si="15"/>
        <v>0</v>
      </c>
      <c r="AB163" s="270"/>
      <c r="AC163" s="255">
        <f t="shared" si="11"/>
        <v>0</v>
      </c>
      <c r="AD163" s="255">
        <f t="shared" si="12"/>
        <v>0</v>
      </c>
      <c r="AE163" s="255">
        <f t="shared" si="13"/>
        <v>0</v>
      </c>
      <c r="AF163" s="255">
        <f t="shared" si="14"/>
        <v>0</v>
      </c>
      <c r="AG163" s="271"/>
    </row>
    <row r="164" spans="1:33" s="21" customFormat="1" ht="16.5" customHeight="1" x14ac:dyDescent="0.2">
      <c r="A164" s="284">
        <v>147</v>
      </c>
      <c r="B164" s="285"/>
      <c r="C164" s="286"/>
      <c r="D164" s="287"/>
      <c r="E164" s="319"/>
      <c r="F164" s="288"/>
      <c r="G164" s="301"/>
      <c r="H164" s="302"/>
      <c r="I164" s="290"/>
      <c r="J164" s="291"/>
      <c r="K164" s="304"/>
      <c r="L164" s="293"/>
      <c r="M164" s="293"/>
      <c r="N164" s="294"/>
      <c r="O164" s="295"/>
      <c r="P164" s="296"/>
      <c r="Q164" s="297"/>
      <c r="R164" s="298"/>
      <c r="S164" s="299"/>
      <c r="T164" s="292"/>
      <c r="U164" s="300"/>
      <c r="V164" s="293"/>
      <c r="W164" s="323" t="s">
        <v>37</v>
      </c>
      <c r="X164" s="279"/>
      <c r="Y164" s="265"/>
      <c r="Z164" s="266"/>
      <c r="AA164" s="269">
        <f t="shared" si="15"/>
        <v>0</v>
      </c>
      <c r="AB164" s="270"/>
      <c r="AC164" s="255">
        <f t="shared" si="11"/>
        <v>0</v>
      </c>
      <c r="AD164" s="255">
        <f t="shared" si="12"/>
        <v>0</v>
      </c>
      <c r="AE164" s="255">
        <f t="shared" si="13"/>
        <v>0</v>
      </c>
      <c r="AF164" s="255">
        <f t="shared" si="14"/>
        <v>0</v>
      </c>
      <c r="AG164" s="271"/>
    </row>
    <row r="165" spans="1:33" s="21" customFormat="1" ht="16.5" customHeight="1" x14ac:dyDescent="0.2">
      <c r="A165" s="284">
        <v>148</v>
      </c>
      <c r="B165" s="285"/>
      <c r="C165" s="286"/>
      <c r="D165" s="287"/>
      <c r="E165" s="319"/>
      <c r="F165" s="288"/>
      <c r="G165" s="301"/>
      <c r="H165" s="302"/>
      <c r="I165" s="290"/>
      <c r="J165" s="291"/>
      <c r="K165" s="304"/>
      <c r="L165" s="293"/>
      <c r="M165" s="293"/>
      <c r="N165" s="294"/>
      <c r="O165" s="295"/>
      <c r="P165" s="296"/>
      <c r="Q165" s="297"/>
      <c r="R165" s="298"/>
      <c r="S165" s="299"/>
      <c r="T165" s="292"/>
      <c r="U165" s="300"/>
      <c r="V165" s="293"/>
      <c r="W165" s="323" t="s">
        <v>37</v>
      </c>
      <c r="X165" s="279"/>
      <c r="Y165" s="265"/>
      <c r="Z165" s="266"/>
      <c r="AA165" s="269">
        <f t="shared" si="15"/>
        <v>0</v>
      </c>
      <c r="AB165" s="270"/>
      <c r="AC165" s="255">
        <f t="shared" si="11"/>
        <v>0</v>
      </c>
      <c r="AD165" s="255">
        <f t="shared" si="12"/>
        <v>0</v>
      </c>
      <c r="AE165" s="255">
        <f t="shared" si="13"/>
        <v>0</v>
      </c>
      <c r="AF165" s="255">
        <f t="shared" si="14"/>
        <v>0</v>
      </c>
      <c r="AG165" s="271"/>
    </row>
    <row r="166" spans="1:33" s="21" customFormat="1" ht="16.5" customHeight="1" x14ac:dyDescent="0.2">
      <c r="A166" s="284">
        <v>149</v>
      </c>
      <c r="B166" s="285"/>
      <c r="C166" s="286"/>
      <c r="D166" s="287"/>
      <c r="E166" s="319"/>
      <c r="F166" s="288"/>
      <c r="G166" s="301"/>
      <c r="H166" s="302"/>
      <c r="I166" s="290"/>
      <c r="J166" s="291"/>
      <c r="K166" s="304"/>
      <c r="L166" s="293"/>
      <c r="M166" s="293"/>
      <c r="N166" s="294"/>
      <c r="O166" s="295"/>
      <c r="P166" s="296"/>
      <c r="Q166" s="297"/>
      <c r="R166" s="298"/>
      <c r="S166" s="299"/>
      <c r="T166" s="292"/>
      <c r="U166" s="300"/>
      <c r="V166" s="293"/>
      <c r="W166" s="323" t="s">
        <v>37</v>
      </c>
      <c r="X166" s="279"/>
      <c r="Y166" s="265"/>
      <c r="Z166" s="266"/>
      <c r="AA166" s="269">
        <f t="shared" si="15"/>
        <v>0</v>
      </c>
      <c r="AB166" s="270"/>
      <c r="AC166" s="255">
        <f t="shared" si="11"/>
        <v>0</v>
      </c>
      <c r="AD166" s="255">
        <f t="shared" si="12"/>
        <v>0</v>
      </c>
      <c r="AE166" s="255">
        <f t="shared" si="13"/>
        <v>0</v>
      </c>
      <c r="AF166" s="255">
        <f t="shared" si="14"/>
        <v>0</v>
      </c>
      <c r="AG166" s="271"/>
    </row>
    <row r="167" spans="1:33" s="21" customFormat="1" ht="16.5" customHeight="1" x14ac:dyDescent="0.2">
      <c r="A167" s="284">
        <v>150</v>
      </c>
      <c r="B167" s="285"/>
      <c r="C167" s="286"/>
      <c r="D167" s="287"/>
      <c r="E167" s="319"/>
      <c r="F167" s="288"/>
      <c r="G167" s="301"/>
      <c r="H167" s="302"/>
      <c r="I167" s="290"/>
      <c r="J167" s="291"/>
      <c r="K167" s="304"/>
      <c r="L167" s="293"/>
      <c r="M167" s="293"/>
      <c r="N167" s="294"/>
      <c r="O167" s="295"/>
      <c r="P167" s="296"/>
      <c r="Q167" s="297"/>
      <c r="R167" s="298"/>
      <c r="S167" s="299"/>
      <c r="T167" s="292"/>
      <c r="U167" s="300"/>
      <c r="V167" s="293"/>
      <c r="W167" s="323" t="s">
        <v>37</v>
      </c>
      <c r="X167" s="279"/>
      <c r="Y167" s="265"/>
      <c r="Z167" s="266"/>
      <c r="AA167" s="269">
        <f t="shared" si="15"/>
        <v>0</v>
      </c>
      <c r="AB167" s="270"/>
      <c r="AC167" s="255">
        <f t="shared" si="11"/>
        <v>0</v>
      </c>
      <c r="AD167" s="255">
        <f t="shared" si="12"/>
        <v>0</v>
      </c>
      <c r="AE167" s="255">
        <f t="shared" si="13"/>
        <v>0</v>
      </c>
      <c r="AF167" s="255">
        <f t="shared" si="14"/>
        <v>0</v>
      </c>
      <c r="AG167" s="271"/>
    </row>
    <row r="168" spans="1:33" s="21" customFormat="1" ht="16.5" customHeight="1" x14ac:dyDescent="0.2">
      <c r="A168" s="284">
        <v>151</v>
      </c>
      <c r="B168" s="285"/>
      <c r="C168" s="286"/>
      <c r="D168" s="287"/>
      <c r="E168" s="319"/>
      <c r="F168" s="288"/>
      <c r="G168" s="301"/>
      <c r="H168" s="302"/>
      <c r="I168" s="290"/>
      <c r="J168" s="291"/>
      <c r="K168" s="304"/>
      <c r="L168" s="293"/>
      <c r="M168" s="293"/>
      <c r="N168" s="294"/>
      <c r="O168" s="295"/>
      <c r="P168" s="296"/>
      <c r="Q168" s="297"/>
      <c r="R168" s="298"/>
      <c r="S168" s="299"/>
      <c r="T168" s="292"/>
      <c r="U168" s="300"/>
      <c r="V168" s="293"/>
      <c r="W168" s="323" t="s">
        <v>37</v>
      </c>
      <c r="X168" s="279"/>
      <c r="Y168" s="265"/>
      <c r="Z168" s="266"/>
      <c r="AA168" s="269">
        <f t="shared" si="15"/>
        <v>0</v>
      </c>
      <c r="AB168" s="270"/>
      <c r="AC168" s="255">
        <f t="shared" si="11"/>
        <v>0</v>
      </c>
      <c r="AD168" s="255">
        <f t="shared" si="12"/>
        <v>0</v>
      </c>
      <c r="AE168" s="255">
        <f t="shared" si="13"/>
        <v>0</v>
      </c>
      <c r="AF168" s="255">
        <f t="shared" si="14"/>
        <v>0</v>
      </c>
      <c r="AG168" s="271"/>
    </row>
    <row r="169" spans="1:33" s="21" customFormat="1" ht="16.5" customHeight="1" x14ac:dyDescent="0.2">
      <c r="A169" s="284">
        <v>152</v>
      </c>
      <c r="B169" s="285"/>
      <c r="C169" s="286"/>
      <c r="D169" s="287"/>
      <c r="E169" s="319"/>
      <c r="F169" s="288"/>
      <c r="G169" s="301"/>
      <c r="H169" s="302"/>
      <c r="I169" s="290"/>
      <c r="J169" s="291"/>
      <c r="K169" s="304"/>
      <c r="L169" s="293"/>
      <c r="M169" s="293"/>
      <c r="N169" s="294"/>
      <c r="O169" s="295"/>
      <c r="P169" s="296"/>
      <c r="Q169" s="297"/>
      <c r="R169" s="298"/>
      <c r="S169" s="299"/>
      <c r="T169" s="292"/>
      <c r="U169" s="300"/>
      <c r="V169" s="293"/>
      <c r="W169" s="323" t="s">
        <v>37</v>
      </c>
      <c r="X169" s="279"/>
      <c r="Y169" s="265"/>
      <c r="Z169" s="266"/>
      <c r="AA169" s="269">
        <f t="shared" si="15"/>
        <v>0</v>
      </c>
      <c r="AB169" s="270"/>
      <c r="AC169" s="255">
        <f t="shared" si="11"/>
        <v>0</v>
      </c>
      <c r="AD169" s="255">
        <f t="shared" si="12"/>
        <v>0</v>
      </c>
      <c r="AE169" s="255">
        <f t="shared" si="13"/>
        <v>0</v>
      </c>
      <c r="AF169" s="255">
        <f t="shared" si="14"/>
        <v>0</v>
      </c>
      <c r="AG169" s="271"/>
    </row>
    <row r="170" spans="1:33" s="21" customFormat="1" ht="16.5" customHeight="1" x14ac:dyDescent="0.2">
      <c r="A170" s="284">
        <v>153</v>
      </c>
      <c r="B170" s="285"/>
      <c r="C170" s="286"/>
      <c r="D170" s="287"/>
      <c r="E170" s="319"/>
      <c r="F170" s="288"/>
      <c r="G170" s="301"/>
      <c r="H170" s="302"/>
      <c r="I170" s="290"/>
      <c r="J170" s="291"/>
      <c r="K170" s="304"/>
      <c r="L170" s="293"/>
      <c r="M170" s="293"/>
      <c r="N170" s="294"/>
      <c r="O170" s="295"/>
      <c r="P170" s="296"/>
      <c r="Q170" s="297"/>
      <c r="R170" s="298"/>
      <c r="S170" s="299"/>
      <c r="T170" s="292"/>
      <c r="U170" s="300"/>
      <c r="V170" s="293"/>
      <c r="W170" s="323" t="s">
        <v>37</v>
      </c>
      <c r="X170" s="279"/>
      <c r="Y170" s="265"/>
      <c r="Z170" s="266"/>
      <c r="AA170" s="269">
        <f t="shared" si="15"/>
        <v>0</v>
      </c>
      <c r="AB170" s="270"/>
      <c r="AC170" s="255">
        <f t="shared" si="11"/>
        <v>0</v>
      </c>
      <c r="AD170" s="255">
        <f t="shared" si="12"/>
        <v>0</v>
      </c>
      <c r="AE170" s="255">
        <f t="shared" si="13"/>
        <v>0</v>
      </c>
      <c r="AF170" s="255">
        <f t="shared" si="14"/>
        <v>0</v>
      </c>
      <c r="AG170" s="271"/>
    </row>
    <row r="171" spans="1:33" s="21" customFormat="1" ht="16.5" customHeight="1" x14ac:dyDescent="0.2">
      <c r="A171" s="284">
        <v>154</v>
      </c>
      <c r="B171" s="285"/>
      <c r="C171" s="286"/>
      <c r="D171" s="287"/>
      <c r="E171" s="319"/>
      <c r="F171" s="288"/>
      <c r="G171" s="301"/>
      <c r="H171" s="302"/>
      <c r="I171" s="290"/>
      <c r="J171" s="291"/>
      <c r="K171" s="304"/>
      <c r="L171" s="293"/>
      <c r="M171" s="293"/>
      <c r="N171" s="294"/>
      <c r="O171" s="295"/>
      <c r="P171" s="296"/>
      <c r="Q171" s="297"/>
      <c r="R171" s="298"/>
      <c r="S171" s="299"/>
      <c r="T171" s="292"/>
      <c r="U171" s="300"/>
      <c r="V171" s="293"/>
      <c r="W171" s="323" t="s">
        <v>37</v>
      </c>
      <c r="X171" s="279"/>
      <c r="Y171" s="265"/>
      <c r="Z171" s="266"/>
      <c r="AA171" s="269">
        <f t="shared" si="15"/>
        <v>0</v>
      </c>
      <c r="AB171" s="270"/>
      <c r="AC171" s="255">
        <f t="shared" si="11"/>
        <v>0</v>
      </c>
      <c r="AD171" s="255">
        <f t="shared" si="12"/>
        <v>0</v>
      </c>
      <c r="AE171" s="255">
        <f t="shared" si="13"/>
        <v>0</v>
      </c>
      <c r="AF171" s="255">
        <f t="shared" si="14"/>
        <v>0</v>
      </c>
      <c r="AG171" s="271"/>
    </row>
    <row r="172" spans="1:33" s="21" customFormat="1" ht="16.5" customHeight="1" x14ac:dyDescent="0.2">
      <c r="A172" s="284">
        <v>155</v>
      </c>
      <c r="B172" s="285"/>
      <c r="C172" s="286"/>
      <c r="D172" s="287"/>
      <c r="E172" s="319"/>
      <c r="F172" s="288"/>
      <c r="G172" s="301"/>
      <c r="H172" s="302"/>
      <c r="I172" s="290"/>
      <c r="J172" s="291"/>
      <c r="K172" s="304"/>
      <c r="L172" s="293"/>
      <c r="M172" s="293"/>
      <c r="N172" s="294"/>
      <c r="O172" s="295"/>
      <c r="P172" s="296"/>
      <c r="Q172" s="297"/>
      <c r="R172" s="298"/>
      <c r="S172" s="299"/>
      <c r="T172" s="292"/>
      <c r="U172" s="300"/>
      <c r="V172" s="293"/>
      <c r="W172" s="323" t="s">
        <v>37</v>
      </c>
      <c r="X172" s="279"/>
      <c r="Y172" s="265"/>
      <c r="Z172" s="266"/>
      <c r="AA172" s="269">
        <f t="shared" si="15"/>
        <v>0</v>
      </c>
      <c r="AB172" s="270"/>
      <c r="AC172" s="255">
        <f t="shared" si="11"/>
        <v>0</v>
      </c>
      <c r="AD172" s="255">
        <f t="shared" si="12"/>
        <v>0</v>
      </c>
      <c r="AE172" s="255">
        <f t="shared" si="13"/>
        <v>0</v>
      </c>
      <c r="AF172" s="255">
        <f t="shared" si="14"/>
        <v>0</v>
      </c>
      <c r="AG172" s="271"/>
    </row>
    <row r="173" spans="1:33" s="21" customFormat="1" ht="16.5" customHeight="1" x14ac:dyDescent="0.2">
      <c r="A173" s="284">
        <v>156</v>
      </c>
      <c r="B173" s="285"/>
      <c r="C173" s="286"/>
      <c r="D173" s="287"/>
      <c r="E173" s="319"/>
      <c r="F173" s="288"/>
      <c r="G173" s="301"/>
      <c r="H173" s="302"/>
      <c r="I173" s="290"/>
      <c r="J173" s="291"/>
      <c r="K173" s="304"/>
      <c r="L173" s="293"/>
      <c r="M173" s="293"/>
      <c r="N173" s="294"/>
      <c r="O173" s="295"/>
      <c r="P173" s="296"/>
      <c r="Q173" s="297"/>
      <c r="R173" s="298"/>
      <c r="S173" s="299"/>
      <c r="T173" s="292"/>
      <c r="U173" s="300"/>
      <c r="V173" s="293"/>
      <c r="W173" s="323" t="s">
        <v>37</v>
      </c>
      <c r="X173" s="279"/>
      <c r="Y173" s="265"/>
      <c r="Z173" s="266"/>
      <c r="AA173" s="269">
        <f t="shared" si="15"/>
        <v>0</v>
      </c>
      <c r="AB173" s="270"/>
      <c r="AC173" s="255">
        <f t="shared" si="11"/>
        <v>0</v>
      </c>
      <c r="AD173" s="255">
        <f t="shared" si="12"/>
        <v>0</v>
      </c>
      <c r="AE173" s="255">
        <f t="shared" si="13"/>
        <v>0</v>
      </c>
      <c r="AF173" s="255">
        <f t="shared" si="14"/>
        <v>0</v>
      </c>
      <c r="AG173" s="271"/>
    </row>
    <row r="174" spans="1:33" s="21" customFormat="1" ht="16.5" customHeight="1" x14ac:dyDescent="0.2">
      <c r="A174" s="284">
        <v>157</v>
      </c>
      <c r="B174" s="285"/>
      <c r="C174" s="286"/>
      <c r="D174" s="287"/>
      <c r="E174" s="319"/>
      <c r="F174" s="288"/>
      <c r="G174" s="301"/>
      <c r="H174" s="302"/>
      <c r="I174" s="290"/>
      <c r="J174" s="291"/>
      <c r="K174" s="304"/>
      <c r="L174" s="293"/>
      <c r="M174" s="293"/>
      <c r="N174" s="294"/>
      <c r="O174" s="295"/>
      <c r="P174" s="296"/>
      <c r="Q174" s="297"/>
      <c r="R174" s="298"/>
      <c r="S174" s="299"/>
      <c r="T174" s="292"/>
      <c r="U174" s="300"/>
      <c r="V174" s="293"/>
      <c r="W174" s="323" t="s">
        <v>37</v>
      </c>
      <c r="X174" s="279"/>
      <c r="Y174" s="265"/>
      <c r="Z174" s="266"/>
      <c r="AA174" s="269">
        <f t="shared" si="15"/>
        <v>0</v>
      </c>
      <c r="AB174" s="270"/>
      <c r="AC174" s="255">
        <f t="shared" si="11"/>
        <v>0</v>
      </c>
      <c r="AD174" s="255">
        <f t="shared" si="12"/>
        <v>0</v>
      </c>
      <c r="AE174" s="255">
        <f t="shared" si="13"/>
        <v>0</v>
      </c>
      <c r="AF174" s="255">
        <f t="shared" si="14"/>
        <v>0</v>
      </c>
      <c r="AG174" s="271"/>
    </row>
    <row r="175" spans="1:33" s="21" customFormat="1" ht="16.5" customHeight="1" x14ac:dyDescent="0.2">
      <c r="A175" s="284">
        <v>158</v>
      </c>
      <c r="B175" s="285"/>
      <c r="C175" s="286"/>
      <c r="D175" s="287"/>
      <c r="E175" s="319"/>
      <c r="F175" s="288"/>
      <c r="G175" s="301"/>
      <c r="H175" s="302"/>
      <c r="I175" s="290"/>
      <c r="J175" s="291"/>
      <c r="K175" s="304"/>
      <c r="L175" s="293"/>
      <c r="M175" s="293"/>
      <c r="N175" s="294"/>
      <c r="O175" s="295"/>
      <c r="P175" s="296"/>
      <c r="Q175" s="297"/>
      <c r="R175" s="298"/>
      <c r="S175" s="299"/>
      <c r="T175" s="292"/>
      <c r="U175" s="300"/>
      <c r="V175" s="293"/>
      <c r="W175" s="323" t="s">
        <v>37</v>
      </c>
      <c r="X175" s="279"/>
      <c r="Y175" s="265"/>
      <c r="Z175" s="266"/>
      <c r="AA175" s="269">
        <f t="shared" si="15"/>
        <v>0</v>
      </c>
      <c r="AB175" s="270"/>
      <c r="AC175" s="255">
        <f t="shared" si="11"/>
        <v>0</v>
      </c>
      <c r="AD175" s="255">
        <f t="shared" si="12"/>
        <v>0</v>
      </c>
      <c r="AE175" s="255">
        <f t="shared" si="13"/>
        <v>0</v>
      </c>
      <c r="AF175" s="255">
        <f t="shared" si="14"/>
        <v>0</v>
      </c>
      <c r="AG175" s="271"/>
    </row>
    <row r="176" spans="1:33" s="21" customFormat="1" ht="16.5" customHeight="1" x14ac:dyDescent="0.2">
      <c r="A176" s="284">
        <v>159</v>
      </c>
      <c r="B176" s="285"/>
      <c r="C176" s="286"/>
      <c r="D176" s="287"/>
      <c r="E176" s="319"/>
      <c r="F176" s="288"/>
      <c r="G176" s="301"/>
      <c r="H176" s="302"/>
      <c r="I176" s="290"/>
      <c r="J176" s="291"/>
      <c r="K176" s="304"/>
      <c r="L176" s="293"/>
      <c r="M176" s="293"/>
      <c r="N176" s="294"/>
      <c r="O176" s="295"/>
      <c r="P176" s="296"/>
      <c r="Q176" s="297"/>
      <c r="R176" s="298"/>
      <c r="S176" s="299"/>
      <c r="T176" s="292"/>
      <c r="U176" s="300"/>
      <c r="V176" s="293"/>
      <c r="W176" s="323" t="s">
        <v>37</v>
      </c>
      <c r="X176" s="279"/>
      <c r="Y176" s="265"/>
      <c r="Z176" s="266"/>
      <c r="AA176" s="269">
        <f t="shared" si="15"/>
        <v>0</v>
      </c>
      <c r="AB176" s="270"/>
      <c r="AC176" s="255">
        <f t="shared" si="11"/>
        <v>0</v>
      </c>
      <c r="AD176" s="255">
        <f t="shared" si="12"/>
        <v>0</v>
      </c>
      <c r="AE176" s="255">
        <f t="shared" si="13"/>
        <v>0</v>
      </c>
      <c r="AF176" s="255">
        <f t="shared" si="14"/>
        <v>0</v>
      </c>
      <c r="AG176" s="271"/>
    </row>
    <row r="177" spans="1:33" s="21" customFormat="1" ht="16.5" customHeight="1" x14ac:dyDescent="0.2">
      <c r="A177" s="284">
        <v>160</v>
      </c>
      <c r="B177" s="285"/>
      <c r="C177" s="286"/>
      <c r="D177" s="287"/>
      <c r="E177" s="319"/>
      <c r="F177" s="288"/>
      <c r="G177" s="301"/>
      <c r="H177" s="302"/>
      <c r="I177" s="290"/>
      <c r="J177" s="291"/>
      <c r="K177" s="304"/>
      <c r="L177" s="293"/>
      <c r="M177" s="293"/>
      <c r="N177" s="294"/>
      <c r="O177" s="295"/>
      <c r="P177" s="296"/>
      <c r="Q177" s="297"/>
      <c r="R177" s="298"/>
      <c r="S177" s="299"/>
      <c r="T177" s="292"/>
      <c r="U177" s="300"/>
      <c r="V177" s="293"/>
      <c r="W177" s="323" t="s">
        <v>37</v>
      </c>
      <c r="X177" s="279"/>
      <c r="Y177" s="265"/>
      <c r="Z177" s="266"/>
      <c r="AA177" s="269">
        <f t="shared" si="15"/>
        <v>0</v>
      </c>
      <c r="AB177" s="270"/>
      <c r="AC177" s="255">
        <f t="shared" si="11"/>
        <v>0</v>
      </c>
      <c r="AD177" s="255">
        <f t="shared" si="12"/>
        <v>0</v>
      </c>
      <c r="AE177" s="255">
        <f t="shared" si="13"/>
        <v>0</v>
      </c>
      <c r="AF177" s="255">
        <f t="shared" si="14"/>
        <v>0</v>
      </c>
      <c r="AG177" s="271"/>
    </row>
    <row r="178" spans="1:33" s="21" customFormat="1" ht="16.5" customHeight="1" x14ac:dyDescent="0.2">
      <c r="A178" s="284">
        <v>161</v>
      </c>
      <c r="B178" s="285"/>
      <c r="C178" s="286"/>
      <c r="D178" s="287"/>
      <c r="E178" s="319"/>
      <c r="F178" s="288"/>
      <c r="G178" s="301"/>
      <c r="H178" s="302"/>
      <c r="I178" s="290"/>
      <c r="J178" s="291"/>
      <c r="K178" s="304"/>
      <c r="L178" s="293"/>
      <c r="M178" s="293"/>
      <c r="N178" s="294"/>
      <c r="O178" s="295"/>
      <c r="P178" s="296"/>
      <c r="Q178" s="297"/>
      <c r="R178" s="298"/>
      <c r="S178" s="299"/>
      <c r="T178" s="292"/>
      <c r="U178" s="300"/>
      <c r="V178" s="293"/>
      <c r="W178" s="323" t="s">
        <v>37</v>
      </c>
      <c r="X178" s="279"/>
      <c r="Y178" s="265"/>
      <c r="Z178" s="266"/>
      <c r="AA178" s="269">
        <f t="shared" si="15"/>
        <v>0</v>
      </c>
      <c r="AB178" s="270"/>
      <c r="AC178" s="255">
        <f t="shared" si="11"/>
        <v>0</v>
      </c>
      <c r="AD178" s="255">
        <f t="shared" si="12"/>
        <v>0</v>
      </c>
      <c r="AE178" s="255">
        <f t="shared" si="13"/>
        <v>0</v>
      </c>
      <c r="AF178" s="255">
        <f t="shared" si="14"/>
        <v>0</v>
      </c>
      <c r="AG178" s="271"/>
    </row>
    <row r="179" spans="1:33" s="21" customFormat="1" ht="16.5" customHeight="1" x14ac:dyDescent="0.2">
      <c r="A179" s="284">
        <v>162</v>
      </c>
      <c r="B179" s="285"/>
      <c r="C179" s="286"/>
      <c r="D179" s="287"/>
      <c r="E179" s="319"/>
      <c r="F179" s="288"/>
      <c r="G179" s="301"/>
      <c r="H179" s="302"/>
      <c r="I179" s="290"/>
      <c r="J179" s="291"/>
      <c r="K179" s="304"/>
      <c r="L179" s="293"/>
      <c r="M179" s="293"/>
      <c r="N179" s="294"/>
      <c r="O179" s="295"/>
      <c r="P179" s="296"/>
      <c r="Q179" s="297"/>
      <c r="R179" s="298"/>
      <c r="S179" s="299"/>
      <c r="T179" s="292"/>
      <c r="U179" s="300"/>
      <c r="V179" s="293"/>
      <c r="W179" s="323" t="s">
        <v>37</v>
      </c>
      <c r="X179" s="279"/>
      <c r="Y179" s="265"/>
      <c r="Z179" s="266"/>
      <c r="AA179" s="269">
        <f t="shared" si="15"/>
        <v>0</v>
      </c>
      <c r="AB179" s="270"/>
      <c r="AC179" s="255">
        <f t="shared" si="11"/>
        <v>0</v>
      </c>
      <c r="AD179" s="255">
        <f t="shared" si="12"/>
        <v>0</v>
      </c>
      <c r="AE179" s="255">
        <f t="shared" si="13"/>
        <v>0</v>
      </c>
      <c r="AF179" s="255">
        <f t="shared" si="14"/>
        <v>0</v>
      </c>
      <c r="AG179" s="271"/>
    </row>
    <row r="180" spans="1:33" s="21" customFormat="1" ht="16.5" customHeight="1" x14ac:dyDescent="0.2">
      <c r="A180" s="284">
        <v>163</v>
      </c>
      <c r="B180" s="285"/>
      <c r="C180" s="286"/>
      <c r="D180" s="287"/>
      <c r="E180" s="319"/>
      <c r="F180" s="288"/>
      <c r="G180" s="301"/>
      <c r="H180" s="302"/>
      <c r="I180" s="290"/>
      <c r="J180" s="291"/>
      <c r="K180" s="304"/>
      <c r="L180" s="293"/>
      <c r="M180" s="293"/>
      <c r="N180" s="294"/>
      <c r="O180" s="295"/>
      <c r="P180" s="296"/>
      <c r="Q180" s="297"/>
      <c r="R180" s="298"/>
      <c r="S180" s="299"/>
      <c r="T180" s="292"/>
      <c r="U180" s="300"/>
      <c r="V180" s="293"/>
      <c r="W180" s="323" t="s">
        <v>37</v>
      </c>
      <c r="X180" s="279"/>
      <c r="Y180" s="265"/>
      <c r="Z180" s="266"/>
      <c r="AA180" s="269">
        <f t="shared" si="15"/>
        <v>0</v>
      </c>
      <c r="AB180" s="270"/>
      <c r="AC180" s="255">
        <f t="shared" si="11"/>
        <v>0</v>
      </c>
      <c r="AD180" s="255">
        <f t="shared" si="12"/>
        <v>0</v>
      </c>
      <c r="AE180" s="255">
        <f t="shared" si="13"/>
        <v>0</v>
      </c>
      <c r="AF180" s="255">
        <f t="shared" si="14"/>
        <v>0</v>
      </c>
      <c r="AG180" s="271"/>
    </row>
    <row r="181" spans="1:33" s="21" customFormat="1" ht="16.5" customHeight="1" x14ac:dyDescent="0.2">
      <c r="A181" s="284">
        <v>164</v>
      </c>
      <c r="B181" s="285"/>
      <c r="C181" s="286"/>
      <c r="D181" s="287"/>
      <c r="E181" s="319"/>
      <c r="F181" s="288"/>
      <c r="G181" s="301"/>
      <c r="H181" s="302"/>
      <c r="I181" s="290"/>
      <c r="J181" s="291"/>
      <c r="K181" s="304"/>
      <c r="L181" s="293"/>
      <c r="M181" s="293"/>
      <c r="N181" s="294"/>
      <c r="O181" s="295"/>
      <c r="P181" s="296"/>
      <c r="Q181" s="297"/>
      <c r="R181" s="298"/>
      <c r="S181" s="299"/>
      <c r="T181" s="292"/>
      <c r="U181" s="300"/>
      <c r="V181" s="293"/>
      <c r="W181" s="323" t="s">
        <v>37</v>
      </c>
      <c r="X181" s="279"/>
      <c r="Y181" s="265"/>
      <c r="Z181" s="266"/>
      <c r="AA181" s="269">
        <f t="shared" si="15"/>
        <v>0</v>
      </c>
      <c r="AB181" s="270"/>
      <c r="AC181" s="255">
        <f t="shared" si="11"/>
        <v>0</v>
      </c>
      <c r="AD181" s="255">
        <f t="shared" si="12"/>
        <v>0</v>
      </c>
      <c r="AE181" s="255">
        <f t="shared" si="13"/>
        <v>0</v>
      </c>
      <c r="AF181" s="255">
        <f t="shared" si="14"/>
        <v>0</v>
      </c>
      <c r="AG181" s="271"/>
    </row>
    <row r="182" spans="1:33" s="21" customFormat="1" ht="16.5" customHeight="1" x14ac:dyDescent="0.2">
      <c r="A182" s="284">
        <v>165</v>
      </c>
      <c r="B182" s="285"/>
      <c r="C182" s="286"/>
      <c r="D182" s="287"/>
      <c r="E182" s="319"/>
      <c r="F182" s="288"/>
      <c r="G182" s="301"/>
      <c r="H182" s="302"/>
      <c r="I182" s="290"/>
      <c r="J182" s="291"/>
      <c r="K182" s="304"/>
      <c r="L182" s="293"/>
      <c r="M182" s="293"/>
      <c r="N182" s="294"/>
      <c r="O182" s="295"/>
      <c r="P182" s="296"/>
      <c r="Q182" s="297"/>
      <c r="R182" s="298"/>
      <c r="S182" s="299"/>
      <c r="T182" s="292"/>
      <c r="U182" s="300"/>
      <c r="V182" s="293"/>
      <c r="W182" s="323" t="s">
        <v>37</v>
      </c>
      <c r="X182" s="279"/>
      <c r="Y182" s="265"/>
      <c r="Z182" s="266"/>
      <c r="AA182" s="269">
        <f t="shared" si="15"/>
        <v>0</v>
      </c>
      <c r="AB182" s="270"/>
      <c r="AC182" s="255">
        <f t="shared" si="11"/>
        <v>0</v>
      </c>
      <c r="AD182" s="255">
        <f t="shared" si="12"/>
        <v>0</v>
      </c>
      <c r="AE182" s="255">
        <f t="shared" si="13"/>
        <v>0</v>
      </c>
      <c r="AF182" s="255">
        <f t="shared" si="14"/>
        <v>0</v>
      </c>
      <c r="AG182" s="271"/>
    </row>
    <row r="183" spans="1:33" s="21" customFormat="1" ht="16.5" customHeight="1" x14ac:dyDescent="0.2">
      <c r="A183" s="284">
        <v>166</v>
      </c>
      <c r="B183" s="285"/>
      <c r="C183" s="286"/>
      <c r="D183" s="287"/>
      <c r="E183" s="319"/>
      <c r="F183" s="288"/>
      <c r="G183" s="301"/>
      <c r="H183" s="302"/>
      <c r="I183" s="290"/>
      <c r="J183" s="291"/>
      <c r="K183" s="304"/>
      <c r="L183" s="293"/>
      <c r="M183" s="293"/>
      <c r="N183" s="294"/>
      <c r="O183" s="295"/>
      <c r="P183" s="296"/>
      <c r="Q183" s="297"/>
      <c r="R183" s="298"/>
      <c r="S183" s="299"/>
      <c r="T183" s="292"/>
      <c r="U183" s="300"/>
      <c r="V183" s="293"/>
      <c r="W183" s="323" t="s">
        <v>37</v>
      </c>
      <c r="X183" s="279"/>
      <c r="Y183" s="265"/>
      <c r="Z183" s="266"/>
      <c r="AA183" s="269">
        <f t="shared" si="15"/>
        <v>0</v>
      </c>
      <c r="AB183" s="270"/>
      <c r="AC183" s="255">
        <f t="shared" si="11"/>
        <v>0</v>
      </c>
      <c r="AD183" s="255">
        <f t="shared" si="12"/>
        <v>0</v>
      </c>
      <c r="AE183" s="255">
        <f t="shared" si="13"/>
        <v>0</v>
      </c>
      <c r="AF183" s="255">
        <f t="shared" si="14"/>
        <v>0</v>
      </c>
      <c r="AG183" s="271"/>
    </row>
    <row r="184" spans="1:33" s="21" customFormat="1" ht="16.5" customHeight="1" x14ac:dyDescent="0.2">
      <c r="A184" s="284">
        <v>167</v>
      </c>
      <c r="B184" s="285"/>
      <c r="C184" s="286"/>
      <c r="D184" s="287"/>
      <c r="E184" s="319"/>
      <c r="F184" s="288"/>
      <c r="G184" s="301"/>
      <c r="H184" s="302"/>
      <c r="I184" s="290"/>
      <c r="J184" s="291"/>
      <c r="K184" s="304"/>
      <c r="L184" s="293"/>
      <c r="M184" s="293"/>
      <c r="N184" s="294"/>
      <c r="O184" s="295"/>
      <c r="P184" s="296"/>
      <c r="Q184" s="297"/>
      <c r="R184" s="298"/>
      <c r="S184" s="299"/>
      <c r="T184" s="292"/>
      <c r="U184" s="300"/>
      <c r="V184" s="293"/>
      <c r="W184" s="323" t="s">
        <v>37</v>
      </c>
      <c r="X184" s="279"/>
      <c r="Y184" s="265"/>
      <c r="Z184" s="266"/>
      <c r="AA184" s="269">
        <f t="shared" si="15"/>
        <v>0</v>
      </c>
      <c r="AB184" s="270"/>
      <c r="AC184" s="255">
        <f t="shared" si="11"/>
        <v>0</v>
      </c>
      <c r="AD184" s="255">
        <f t="shared" si="12"/>
        <v>0</v>
      </c>
      <c r="AE184" s="255">
        <f t="shared" si="13"/>
        <v>0</v>
      </c>
      <c r="AF184" s="255">
        <f t="shared" si="14"/>
        <v>0</v>
      </c>
      <c r="AG184" s="271"/>
    </row>
    <row r="185" spans="1:33" s="21" customFormat="1" ht="16.5" customHeight="1" x14ac:dyDescent="0.2">
      <c r="A185" s="284">
        <v>168</v>
      </c>
      <c r="B185" s="285"/>
      <c r="C185" s="286"/>
      <c r="D185" s="287"/>
      <c r="E185" s="319"/>
      <c r="F185" s="288"/>
      <c r="G185" s="301"/>
      <c r="H185" s="302"/>
      <c r="I185" s="290"/>
      <c r="J185" s="291"/>
      <c r="K185" s="304"/>
      <c r="L185" s="293"/>
      <c r="M185" s="293"/>
      <c r="N185" s="294"/>
      <c r="O185" s="295"/>
      <c r="P185" s="296"/>
      <c r="Q185" s="297"/>
      <c r="R185" s="298"/>
      <c r="S185" s="299"/>
      <c r="T185" s="292"/>
      <c r="U185" s="300"/>
      <c r="V185" s="293"/>
      <c r="W185" s="323" t="s">
        <v>37</v>
      </c>
      <c r="X185" s="279"/>
      <c r="Y185" s="265"/>
      <c r="Z185" s="266"/>
      <c r="AA185" s="269">
        <f t="shared" si="15"/>
        <v>0</v>
      </c>
      <c r="AB185" s="270"/>
      <c r="AC185" s="255">
        <f t="shared" si="11"/>
        <v>0</v>
      </c>
      <c r="AD185" s="255">
        <f t="shared" si="12"/>
        <v>0</v>
      </c>
      <c r="AE185" s="255">
        <f t="shared" si="13"/>
        <v>0</v>
      </c>
      <c r="AF185" s="255">
        <f t="shared" si="14"/>
        <v>0</v>
      </c>
      <c r="AG185" s="271"/>
    </row>
    <row r="186" spans="1:33" s="21" customFormat="1" ht="16.5" customHeight="1" x14ac:dyDescent="0.2">
      <c r="A186" s="284">
        <v>169</v>
      </c>
      <c r="B186" s="285"/>
      <c r="C186" s="286"/>
      <c r="D186" s="287"/>
      <c r="E186" s="319"/>
      <c r="F186" s="288"/>
      <c r="G186" s="301"/>
      <c r="H186" s="302"/>
      <c r="I186" s="290"/>
      <c r="J186" s="291"/>
      <c r="K186" s="304"/>
      <c r="L186" s="293"/>
      <c r="M186" s="293"/>
      <c r="N186" s="294"/>
      <c r="O186" s="295"/>
      <c r="P186" s="296"/>
      <c r="Q186" s="297"/>
      <c r="R186" s="298"/>
      <c r="S186" s="299"/>
      <c r="T186" s="292"/>
      <c r="U186" s="300"/>
      <c r="V186" s="293"/>
      <c r="W186" s="323" t="s">
        <v>37</v>
      </c>
      <c r="X186" s="279"/>
      <c r="Y186" s="265"/>
      <c r="Z186" s="266"/>
      <c r="AA186" s="269">
        <f t="shared" si="15"/>
        <v>0</v>
      </c>
      <c r="AB186" s="270"/>
      <c r="AC186" s="255">
        <f t="shared" si="11"/>
        <v>0</v>
      </c>
      <c r="AD186" s="255">
        <f t="shared" si="12"/>
        <v>0</v>
      </c>
      <c r="AE186" s="255">
        <f t="shared" si="13"/>
        <v>0</v>
      </c>
      <c r="AF186" s="255">
        <f t="shared" si="14"/>
        <v>0</v>
      </c>
      <c r="AG186" s="271"/>
    </row>
    <row r="187" spans="1:33" s="21" customFormat="1" ht="16.5" customHeight="1" x14ac:dyDescent="0.2">
      <c r="A187" s="284">
        <v>170</v>
      </c>
      <c r="B187" s="285"/>
      <c r="C187" s="286"/>
      <c r="D187" s="287"/>
      <c r="E187" s="319"/>
      <c r="F187" s="288"/>
      <c r="G187" s="301"/>
      <c r="H187" s="302"/>
      <c r="I187" s="290"/>
      <c r="J187" s="291"/>
      <c r="K187" s="304"/>
      <c r="L187" s="293"/>
      <c r="M187" s="293"/>
      <c r="N187" s="294"/>
      <c r="O187" s="295"/>
      <c r="P187" s="296"/>
      <c r="Q187" s="297"/>
      <c r="R187" s="298"/>
      <c r="S187" s="299"/>
      <c r="T187" s="292"/>
      <c r="U187" s="300"/>
      <c r="V187" s="293"/>
      <c r="W187" s="323" t="s">
        <v>37</v>
      </c>
      <c r="X187" s="279"/>
      <c r="Y187" s="265"/>
      <c r="Z187" s="266"/>
      <c r="AA187" s="269">
        <f t="shared" si="15"/>
        <v>0</v>
      </c>
      <c r="AB187" s="270"/>
      <c r="AC187" s="255">
        <f t="shared" si="11"/>
        <v>0</v>
      </c>
      <c r="AD187" s="255">
        <f t="shared" si="12"/>
        <v>0</v>
      </c>
      <c r="AE187" s="255">
        <f t="shared" si="13"/>
        <v>0</v>
      </c>
      <c r="AF187" s="255">
        <f t="shared" si="14"/>
        <v>0</v>
      </c>
      <c r="AG187" s="271"/>
    </row>
    <row r="188" spans="1:33" s="21" customFormat="1" ht="16.5" customHeight="1" x14ac:dyDescent="0.2">
      <c r="A188" s="284">
        <v>171</v>
      </c>
      <c r="B188" s="285"/>
      <c r="C188" s="286"/>
      <c r="D188" s="287"/>
      <c r="E188" s="319"/>
      <c r="F188" s="288"/>
      <c r="G188" s="301"/>
      <c r="H188" s="302"/>
      <c r="I188" s="290"/>
      <c r="J188" s="291"/>
      <c r="K188" s="304"/>
      <c r="L188" s="293"/>
      <c r="M188" s="293"/>
      <c r="N188" s="294"/>
      <c r="O188" s="295"/>
      <c r="P188" s="296"/>
      <c r="Q188" s="297"/>
      <c r="R188" s="298"/>
      <c r="S188" s="299"/>
      <c r="T188" s="292"/>
      <c r="U188" s="300"/>
      <c r="V188" s="293"/>
      <c r="W188" s="323" t="s">
        <v>37</v>
      </c>
      <c r="X188" s="279"/>
      <c r="Y188" s="265"/>
      <c r="Z188" s="266"/>
      <c r="AA188" s="269">
        <f t="shared" si="15"/>
        <v>0</v>
      </c>
      <c r="AB188" s="270"/>
      <c r="AC188" s="255">
        <f t="shared" si="11"/>
        <v>0</v>
      </c>
      <c r="AD188" s="255">
        <f t="shared" si="12"/>
        <v>0</v>
      </c>
      <c r="AE188" s="255">
        <f t="shared" si="13"/>
        <v>0</v>
      </c>
      <c r="AF188" s="255">
        <f t="shared" si="14"/>
        <v>0</v>
      </c>
      <c r="AG188" s="271"/>
    </row>
    <row r="189" spans="1:33" s="21" customFormat="1" ht="16.5" customHeight="1" x14ac:dyDescent="0.2">
      <c r="A189" s="284">
        <v>172</v>
      </c>
      <c r="B189" s="285"/>
      <c r="C189" s="286"/>
      <c r="D189" s="287"/>
      <c r="E189" s="319"/>
      <c r="F189" s="288"/>
      <c r="G189" s="301"/>
      <c r="H189" s="302"/>
      <c r="I189" s="290"/>
      <c r="J189" s="291"/>
      <c r="K189" s="304"/>
      <c r="L189" s="293"/>
      <c r="M189" s="293"/>
      <c r="N189" s="294"/>
      <c r="O189" s="295"/>
      <c r="P189" s="296"/>
      <c r="Q189" s="297"/>
      <c r="R189" s="298"/>
      <c r="S189" s="299"/>
      <c r="T189" s="292"/>
      <c r="U189" s="300"/>
      <c r="V189" s="293"/>
      <c r="W189" s="323" t="s">
        <v>37</v>
      </c>
      <c r="X189" s="279"/>
      <c r="Y189" s="265"/>
      <c r="Z189" s="266"/>
      <c r="AA189" s="269">
        <f t="shared" si="15"/>
        <v>0</v>
      </c>
      <c r="AB189" s="270"/>
      <c r="AC189" s="255">
        <f t="shared" si="11"/>
        <v>0</v>
      </c>
      <c r="AD189" s="255">
        <f t="shared" si="12"/>
        <v>0</v>
      </c>
      <c r="AE189" s="255">
        <f t="shared" si="13"/>
        <v>0</v>
      </c>
      <c r="AF189" s="255">
        <f t="shared" si="14"/>
        <v>0</v>
      </c>
      <c r="AG189" s="271"/>
    </row>
    <row r="190" spans="1:33" s="21" customFormat="1" ht="16.5" customHeight="1" x14ac:dyDescent="0.2">
      <c r="A190" s="284">
        <v>173</v>
      </c>
      <c r="B190" s="285"/>
      <c r="C190" s="286"/>
      <c r="D190" s="287"/>
      <c r="E190" s="319"/>
      <c r="F190" s="288"/>
      <c r="G190" s="301"/>
      <c r="H190" s="302"/>
      <c r="I190" s="290"/>
      <c r="J190" s="291"/>
      <c r="K190" s="304"/>
      <c r="L190" s="293"/>
      <c r="M190" s="293"/>
      <c r="N190" s="294"/>
      <c r="O190" s="295"/>
      <c r="P190" s="296"/>
      <c r="Q190" s="297"/>
      <c r="R190" s="298"/>
      <c r="S190" s="299"/>
      <c r="T190" s="292"/>
      <c r="U190" s="300"/>
      <c r="V190" s="293"/>
      <c r="W190" s="323" t="s">
        <v>37</v>
      </c>
      <c r="X190" s="279"/>
      <c r="Y190" s="265"/>
      <c r="Z190" s="266"/>
      <c r="AA190" s="269">
        <f t="shared" si="15"/>
        <v>0</v>
      </c>
      <c r="AB190" s="270"/>
      <c r="AC190" s="255">
        <f t="shared" si="11"/>
        <v>0</v>
      </c>
      <c r="AD190" s="255">
        <f t="shared" si="12"/>
        <v>0</v>
      </c>
      <c r="AE190" s="255">
        <f t="shared" si="13"/>
        <v>0</v>
      </c>
      <c r="AF190" s="255">
        <f t="shared" si="14"/>
        <v>0</v>
      </c>
      <c r="AG190" s="271"/>
    </row>
    <row r="191" spans="1:33" s="21" customFormat="1" ht="16.5" customHeight="1" x14ac:dyDescent="0.2">
      <c r="A191" s="284">
        <v>174</v>
      </c>
      <c r="B191" s="285"/>
      <c r="C191" s="286"/>
      <c r="D191" s="287"/>
      <c r="E191" s="319"/>
      <c r="F191" s="288"/>
      <c r="G191" s="301"/>
      <c r="H191" s="302"/>
      <c r="I191" s="290"/>
      <c r="J191" s="291"/>
      <c r="K191" s="304"/>
      <c r="L191" s="293"/>
      <c r="M191" s="293"/>
      <c r="N191" s="294"/>
      <c r="O191" s="295"/>
      <c r="P191" s="296"/>
      <c r="Q191" s="297"/>
      <c r="R191" s="298"/>
      <c r="S191" s="299"/>
      <c r="T191" s="292"/>
      <c r="U191" s="300"/>
      <c r="V191" s="293"/>
      <c r="W191" s="323" t="s">
        <v>37</v>
      </c>
      <c r="X191" s="279"/>
      <c r="Y191" s="265"/>
      <c r="Z191" s="266"/>
      <c r="AA191" s="269">
        <f t="shared" si="15"/>
        <v>0</v>
      </c>
      <c r="AB191" s="270"/>
      <c r="AC191" s="255">
        <f t="shared" si="11"/>
        <v>0</v>
      </c>
      <c r="AD191" s="255">
        <f t="shared" si="12"/>
        <v>0</v>
      </c>
      <c r="AE191" s="255">
        <f t="shared" si="13"/>
        <v>0</v>
      </c>
      <c r="AF191" s="255">
        <f t="shared" si="14"/>
        <v>0</v>
      </c>
      <c r="AG191" s="271"/>
    </row>
    <row r="192" spans="1:33" s="21" customFormat="1" ht="16.5" customHeight="1" x14ac:dyDescent="0.2">
      <c r="A192" s="284">
        <v>175</v>
      </c>
      <c r="B192" s="285"/>
      <c r="C192" s="286"/>
      <c r="D192" s="287"/>
      <c r="E192" s="319"/>
      <c r="F192" s="288"/>
      <c r="G192" s="301"/>
      <c r="H192" s="302"/>
      <c r="I192" s="290"/>
      <c r="J192" s="291"/>
      <c r="K192" s="304"/>
      <c r="L192" s="293"/>
      <c r="M192" s="293"/>
      <c r="N192" s="294"/>
      <c r="O192" s="295"/>
      <c r="P192" s="296"/>
      <c r="Q192" s="297"/>
      <c r="R192" s="298"/>
      <c r="S192" s="299"/>
      <c r="T192" s="292"/>
      <c r="U192" s="300"/>
      <c r="V192" s="293"/>
      <c r="W192" s="323" t="s">
        <v>37</v>
      </c>
      <c r="X192" s="279"/>
      <c r="Y192" s="265"/>
      <c r="Z192" s="266"/>
      <c r="AA192" s="269">
        <f t="shared" si="15"/>
        <v>0</v>
      </c>
      <c r="AB192" s="270"/>
      <c r="AC192" s="255">
        <f t="shared" si="11"/>
        <v>0</v>
      </c>
      <c r="AD192" s="255">
        <f t="shared" si="12"/>
        <v>0</v>
      </c>
      <c r="AE192" s="255">
        <f t="shared" si="13"/>
        <v>0</v>
      </c>
      <c r="AF192" s="255">
        <f t="shared" si="14"/>
        <v>0</v>
      </c>
      <c r="AG192" s="271"/>
    </row>
    <row r="193" spans="1:33" s="21" customFormat="1" ht="16.5" customHeight="1" x14ac:dyDescent="0.2">
      <c r="A193" s="284">
        <v>176</v>
      </c>
      <c r="B193" s="285"/>
      <c r="C193" s="286"/>
      <c r="D193" s="287"/>
      <c r="E193" s="319"/>
      <c r="F193" s="288"/>
      <c r="G193" s="301"/>
      <c r="H193" s="302"/>
      <c r="I193" s="290"/>
      <c r="J193" s="291"/>
      <c r="K193" s="304"/>
      <c r="L193" s="293"/>
      <c r="M193" s="293"/>
      <c r="N193" s="294"/>
      <c r="O193" s="295"/>
      <c r="P193" s="296"/>
      <c r="Q193" s="297"/>
      <c r="R193" s="298"/>
      <c r="S193" s="299"/>
      <c r="T193" s="292"/>
      <c r="U193" s="300"/>
      <c r="V193" s="293"/>
      <c r="W193" s="323" t="s">
        <v>37</v>
      </c>
      <c r="X193" s="279"/>
      <c r="Y193" s="265"/>
      <c r="Z193" s="266"/>
      <c r="AA193" s="269">
        <f t="shared" si="15"/>
        <v>0</v>
      </c>
      <c r="AB193" s="270"/>
      <c r="AC193" s="255">
        <f t="shared" si="11"/>
        <v>0</v>
      </c>
      <c r="AD193" s="255">
        <f t="shared" si="12"/>
        <v>0</v>
      </c>
      <c r="AE193" s="255">
        <f t="shared" si="13"/>
        <v>0</v>
      </c>
      <c r="AF193" s="255">
        <f t="shared" si="14"/>
        <v>0</v>
      </c>
      <c r="AG193" s="271"/>
    </row>
    <row r="194" spans="1:33" s="21" customFormat="1" ht="16.5" customHeight="1" x14ac:dyDescent="0.2">
      <c r="A194" s="284">
        <v>177</v>
      </c>
      <c r="B194" s="285"/>
      <c r="C194" s="286"/>
      <c r="D194" s="287"/>
      <c r="E194" s="319"/>
      <c r="F194" s="288"/>
      <c r="G194" s="301"/>
      <c r="H194" s="302"/>
      <c r="I194" s="290"/>
      <c r="J194" s="291"/>
      <c r="K194" s="304"/>
      <c r="L194" s="293"/>
      <c r="M194" s="293"/>
      <c r="N194" s="294"/>
      <c r="O194" s="295"/>
      <c r="P194" s="296"/>
      <c r="Q194" s="297"/>
      <c r="R194" s="298"/>
      <c r="S194" s="299"/>
      <c r="T194" s="292"/>
      <c r="U194" s="300"/>
      <c r="V194" s="293"/>
      <c r="W194" s="323" t="s">
        <v>37</v>
      </c>
      <c r="X194" s="279"/>
      <c r="Y194" s="265"/>
      <c r="Z194" s="266"/>
      <c r="AA194" s="269">
        <f t="shared" si="15"/>
        <v>0</v>
      </c>
      <c r="AB194" s="270"/>
      <c r="AC194" s="255">
        <f t="shared" si="11"/>
        <v>0</v>
      </c>
      <c r="AD194" s="255">
        <f t="shared" si="12"/>
        <v>0</v>
      </c>
      <c r="AE194" s="255">
        <f t="shared" si="13"/>
        <v>0</v>
      </c>
      <c r="AF194" s="255">
        <f t="shared" si="14"/>
        <v>0</v>
      </c>
      <c r="AG194" s="271"/>
    </row>
    <row r="195" spans="1:33" s="21" customFormat="1" ht="16.5" customHeight="1" x14ac:dyDescent="0.2">
      <c r="A195" s="284">
        <v>178</v>
      </c>
      <c r="B195" s="285"/>
      <c r="C195" s="286"/>
      <c r="D195" s="287"/>
      <c r="E195" s="319"/>
      <c r="F195" s="288"/>
      <c r="G195" s="301"/>
      <c r="H195" s="302"/>
      <c r="I195" s="290"/>
      <c r="J195" s="291"/>
      <c r="K195" s="304"/>
      <c r="L195" s="293"/>
      <c r="M195" s="293"/>
      <c r="N195" s="294"/>
      <c r="O195" s="295"/>
      <c r="P195" s="296"/>
      <c r="Q195" s="297"/>
      <c r="R195" s="298"/>
      <c r="S195" s="299"/>
      <c r="T195" s="292"/>
      <c r="U195" s="300"/>
      <c r="V195" s="293"/>
      <c r="W195" s="323" t="s">
        <v>37</v>
      </c>
      <c r="X195" s="279"/>
      <c r="Y195" s="265"/>
      <c r="Z195" s="266"/>
      <c r="AA195" s="269">
        <f t="shared" si="15"/>
        <v>0</v>
      </c>
      <c r="AB195" s="270"/>
      <c r="AC195" s="255">
        <f t="shared" si="11"/>
        <v>0</v>
      </c>
      <c r="AD195" s="255">
        <f t="shared" si="12"/>
        <v>0</v>
      </c>
      <c r="AE195" s="255">
        <f t="shared" si="13"/>
        <v>0</v>
      </c>
      <c r="AF195" s="255">
        <f t="shared" si="14"/>
        <v>0</v>
      </c>
      <c r="AG195" s="271"/>
    </row>
    <row r="196" spans="1:33" s="21" customFormat="1" ht="16.5" customHeight="1" x14ac:dyDescent="0.2">
      <c r="A196" s="284">
        <v>179</v>
      </c>
      <c r="B196" s="285"/>
      <c r="C196" s="286"/>
      <c r="D196" s="287"/>
      <c r="E196" s="319"/>
      <c r="F196" s="288"/>
      <c r="G196" s="301"/>
      <c r="H196" s="302"/>
      <c r="I196" s="290"/>
      <c r="J196" s="291"/>
      <c r="K196" s="304"/>
      <c r="L196" s="293"/>
      <c r="M196" s="293"/>
      <c r="N196" s="294"/>
      <c r="O196" s="295"/>
      <c r="P196" s="296"/>
      <c r="Q196" s="297"/>
      <c r="R196" s="298"/>
      <c r="S196" s="299"/>
      <c r="T196" s="292"/>
      <c r="U196" s="300"/>
      <c r="V196" s="293"/>
      <c r="W196" s="323" t="s">
        <v>37</v>
      </c>
      <c r="X196" s="279"/>
      <c r="Y196" s="265"/>
      <c r="Z196" s="266"/>
      <c r="AA196" s="269">
        <f t="shared" si="15"/>
        <v>0</v>
      </c>
      <c r="AB196" s="270"/>
      <c r="AC196" s="255">
        <f t="shared" si="11"/>
        <v>0</v>
      </c>
      <c r="AD196" s="255">
        <f t="shared" si="12"/>
        <v>0</v>
      </c>
      <c r="AE196" s="255">
        <f t="shared" si="13"/>
        <v>0</v>
      </c>
      <c r="AF196" s="255">
        <f t="shared" si="14"/>
        <v>0</v>
      </c>
      <c r="AG196" s="271"/>
    </row>
    <row r="197" spans="1:33" s="21" customFormat="1" ht="16.5" customHeight="1" x14ac:dyDescent="0.2">
      <c r="A197" s="284">
        <v>180</v>
      </c>
      <c r="B197" s="285"/>
      <c r="C197" s="286"/>
      <c r="D197" s="287"/>
      <c r="E197" s="319"/>
      <c r="F197" s="288"/>
      <c r="G197" s="301"/>
      <c r="H197" s="302"/>
      <c r="I197" s="290"/>
      <c r="J197" s="291"/>
      <c r="K197" s="304"/>
      <c r="L197" s="293"/>
      <c r="M197" s="293"/>
      <c r="N197" s="294"/>
      <c r="O197" s="295"/>
      <c r="P197" s="296"/>
      <c r="Q197" s="297"/>
      <c r="R197" s="298"/>
      <c r="S197" s="299"/>
      <c r="T197" s="292"/>
      <c r="U197" s="300"/>
      <c r="V197" s="293"/>
      <c r="W197" s="323" t="s">
        <v>37</v>
      </c>
      <c r="X197" s="279"/>
      <c r="Y197" s="265"/>
      <c r="Z197" s="266"/>
      <c r="AA197" s="269">
        <f t="shared" si="15"/>
        <v>0</v>
      </c>
      <c r="AB197" s="270"/>
      <c r="AC197" s="255">
        <f t="shared" si="11"/>
        <v>0</v>
      </c>
      <c r="AD197" s="255">
        <f t="shared" si="12"/>
        <v>0</v>
      </c>
      <c r="AE197" s="255">
        <f t="shared" si="13"/>
        <v>0</v>
      </c>
      <c r="AF197" s="255">
        <f t="shared" si="14"/>
        <v>0</v>
      </c>
      <c r="AG197" s="271"/>
    </row>
    <row r="198" spans="1:33" s="21" customFormat="1" ht="16.5" customHeight="1" x14ac:dyDescent="0.2">
      <c r="A198" s="284">
        <v>181</v>
      </c>
      <c r="B198" s="285"/>
      <c r="C198" s="286"/>
      <c r="D198" s="287"/>
      <c r="E198" s="319"/>
      <c r="F198" s="288"/>
      <c r="G198" s="301"/>
      <c r="H198" s="302"/>
      <c r="I198" s="290"/>
      <c r="J198" s="291"/>
      <c r="K198" s="304"/>
      <c r="L198" s="293"/>
      <c r="M198" s="293"/>
      <c r="N198" s="294"/>
      <c r="O198" s="295"/>
      <c r="P198" s="296"/>
      <c r="Q198" s="297"/>
      <c r="R198" s="298"/>
      <c r="S198" s="299"/>
      <c r="T198" s="292"/>
      <c r="U198" s="300"/>
      <c r="V198" s="293"/>
      <c r="W198" s="323" t="s">
        <v>37</v>
      </c>
      <c r="X198" s="279"/>
      <c r="Y198" s="265"/>
      <c r="Z198" s="266"/>
      <c r="AA198" s="269">
        <f t="shared" si="15"/>
        <v>0</v>
      </c>
      <c r="AB198" s="270"/>
      <c r="AC198" s="255">
        <f t="shared" si="11"/>
        <v>0</v>
      </c>
      <c r="AD198" s="255">
        <f t="shared" si="12"/>
        <v>0</v>
      </c>
      <c r="AE198" s="255">
        <f t="shared" si="13"/>
        <v>0</v>
      </c>
      <c r="AF198" s="255">
        <f t="shared" si="14"/>
        <v>0</v>
      </c>
      <c r="AG198" s="271"/>
    </row>
    <row r="199" spans="1:33" s="21" customFormat="1" ht="16.5" customHeight="1" x14ac:dyDescent="0.2">
      <c r="A199" s="284">
        <v>182</v>
      </c>
      <c r="B199" s="285"/>
      <c r="C199" s="286"/>
      <c r="D199" s="287"/>
      <c r="E199" s="319"/>
      <c r="F199" s="288"/>
      <c r="G199" s="301"/>
      <c r="H199" s="302"/>
      <c r="I199" s="290"/>
      <c r="J199" s="291"/>
      <c r="K199" s="304"/>
      <c r="L199" s="293"/>
      <c r="M199" s="293"/>
      <c r="N199" s="294"/>
      <c r="O199" s="295"/>
      <c r="P199" s="296"/>
      <c r="Q199" s="297"/>
      <c r="R199" s="298"/>
      <c r="S199" s="299"/>
      <c r="T199" s="292"/>
      <c r="U199" s="300"/>
      <c r="V199" s="293"/>
      <c r="W199" s="323" t="s">
        <v>37</v>
      </c>
      <c r="X199" s="279"/>
      <c r="Y199" s="265"/>
      <c r="Z199" s="266"/>
      <c r="AA199" s="269">
        <f t="shared" si="15"/>
        <v>0</v>
      </c>
      <c r="AB199" s="270"/>
      <c r="AC199" s="255">
        <f t="shared" si="11"/>
        <v>0</v>
      </c>
      <c r="AD199" s="255">
        <f t="shared" si="12"/>
        <v>0</v>
      </c>
      <c r="AE199" s="255">
        <f t="shared" si="13"/>
        <v>0</v>
      </c>
      <c r="AF199" s="255">
        <f t="shared" si="14"/>
        <v>0</v>
      </c>
      <c r="AG199" s="271"/>
    </row>
    <row r="200" spans="1:33" s="21" customFormat="1" ht="16.5" customHeight="1" x14ac:dyDescent="0.2">
      <c r="A200" s="284">
        <v>183</v>
      </c>
      <c r="B200" s="285"/>
      <c r="C200" s="286"/>
      <c r="D200" s="287"/>
      <c r="E200" s="319"/>
      <c r="F200" s="288"/>
      <c r="G200" s="301"/>
      <c r="H200" s="302"/>
      <c r="I200" s="290"/>
      <c r="J200" s="291"/>
      <c r="K200" s="304"/>
      <c r="L200" s="293"/>
      <c r="M200" s="293"/>
      <c r="N200" s="294"/>
      <c r="O200" s="295"/>
      <c r="P200" s="296"/>
      <c r="Q200" s="297"/>
      <c r="R200" s="298"/>
      <c r="S200" s="299"/>
      <c r="T200" s="292"/>
      <c r="U200" s="300"/>
      <c r="V200" s="293"/>
      <c r="W200" s="323" t="s">
        <v>37</v>
      </c>
      <c r="X200" s="279"/>
      <c r="Y200" s="265"/>
      <c r="Z200" s="266"/>
      <c r="AA200" s="269">
        <f t="shared" si="15"/>
        <v>0</v>
      </c>
      <c r="AB200" s="270"/>
      <c r="AC200" s="255">
        <f t="shared" si="11"/>
        <v>0</v>
      </c>
      <c r="AD200" s="255">
        <f t="shared" si="12"/>
        <v>0</v>
      </c>
      <c r="AE200" s="255">
        <f t="shared" si="13"/>
        <v>0</v>
      </c>
      <c r="AF200" s="255">
        <f t="shared" si="14"/>
        <v>0</v>
      </c>
      <c r="AG200" s="271"/>
    </row>
    <row r="201" spans="1:33" s="21" customFormat="1" ht="16.5" customHeight="1" x14ac:dyDescent="0.2">
      <c r="A201" s="284">
        <v>184</v>
      </c>
      <c r="B201" s="285"/>
      <c r="C201" s="286"/>
      <c r="D201" s="287"/>
      <c r="E201" s="319"/>
      <c r="F201" s="288"/>
      <c r="G201" s="301"/>
      <c r="H201" s="302"/>
      <c r="I201" s="290"/>
      <c r="J201" s="291"/>
      <c r="K201" s="304"/>
      <c r="L201" s="293"/>
      <c r="M201" s="293"/>
      <c r="N201" s="294"/>
      <c r="O201" s="295"/>
      <c r="P201" s="296"/>
      <c r="Q201" s="297"/>
      <c r="R201" s="298"/>
      <c r="S201" s="299"/>
      <c r="T201" s="292"/>
      <c r="U201" s="300"/>
      <c r="V201" s="293"/>
      <c r="W201" s="323" t="s">
        <v>37</v>
      </c>
      <c r="X201" s="279"/>
      <c r="Y201" s="265"/>
      <c r="Z201" s="266"/>
      <c r="AA201" s="269">
        <f t="shared" si="15"/>
        <v>0</v>
      </c>
      <c r="AB201" s="270"/>
      <c r="AC201" s="255">
        <f t="shared" si="11"/>
        <v>0</v>
      </c>
      <c r="AD201" s="255">
        <f t="shared" si="12"/>
        <v>0</v>
      </c>
      <c r="AE201" s="255">
        <f t="shared" si="13"/>
        <v>0</v>
      </c>
      <c r="AF201" s="255">
        <f t="shared" si="14"/>
        <v>0</v>
      </c>
      <c r="AG201" s="271"/>
    </row>
    <row r="202" spans="1:33" s="21" customFormat="1" ht="16.5" customHeight="1" x14ac:dyDescent="0.2">
      <c r="A202" s="284">
        <v>185</v>
      </c>
      <c r="B202" s="285"/>
      <c r="C202" s="286"/>
      <c r="D202" s="287"/>
      <c r="E202" s="319"/>
      <c r="F202" s="288"/>
      <c r="G202" s="301"/>
      <c r="H202" s="302"/>
      <c r="I202" s="290"/>
      <c r="J202" s="291"/>
      <c r="K202" s="304"/>
      <c r="L202" s="293"/>
      <c r="M202" s="293"/>
      <c r="N202" s="305"/>
      <c r="O202" s="306"/>
      <c r="P202" s="307"/>
      <c r="Q202" s="308"/>
      <c r="R202" s="309"/>
      <c r="S202" s="299"/>
      <c r="T202" s="292"/>
      <c r="U202" s="300"/>
      <c r="V202" s="293"/>
      <c r="W202" s="323" t="s">
        <v>37</v>
      </c>
      <c r="X202" s="279"/>
      <c r="Y202" s="265"/>
      <c r="Z202" s="266"/>
      <c r="AA202" s="269">
        <f t="shared" si="15"/>
        <v>0</v>
      </c>
      <c r="AB202" s="270"/>
      <c r="AC202" s="255">
        <f t="shared" si="11"/>
        <v>0</v>
      </c>
      <c r="AD202" s="255">
        <f t="shared" si="12"/>
        <v>0</v>
      </c>
      <c r="AE202" s="255">
        <f t="shared" si="13"/>
        <v>0</v>
      </c>
      <c r="AF202" s="255">
        <f t="shared" si="14"/>
        <v>0</v>
      </c>
      <c r="AG202" s="271"/>
    </row>
    <row r="203" spans="1:33" s="21" customFormat="1" ht="16.5" customHeight="1" x14ac:dyDescent="0.2">
      <c r="A203" s="284">
        <v>186</v>
      </c>
      <c r="B203" s="285"/>
      <c r="C203" s="286"/>
      <c r="D203" s="287"/>
      <c r="E203" s="319"/>
      <c r="F203" s="288"/>
      <c r="G203" s="301"/>
      <c r="H203" s="302"/>
      <c r="I203" s="290"/>
      <c r="J203" s="291"/>
      <c r="K203" s="304"/>
      <c r="L203" s="293"/>
      <c r="M203" s="293"/>
      <c r="N203" s="305"/>
      <c r="O203" s="306"/>
      <c r="P203" s="307"/>
      <c r="Q203" s="308"/>
      <c r="R203" s="309"/>
      <c r="S203" s="299"/>
      <c r="T203" s="292"/>
      <c r="U203" s="300"/>
      <c r="V203" s="293"/>
      <c r="W203" s="323" t="s">
        <v>37</v>
      </c>
      <c r="X203" s="279"/>
      <c r="Y203" s="265"/>
      <c r="Z203" s="266"/>
      <c r="AA203" s="269">
        <f t="shared" si="15"/>
        <v>0</v>
      </c>
      <c r="AB203" s="270"/>
      <c r="AC203" s="255">
        <f t="shared" si="11"/>
        <v>0</v>
      </c>
      <c r="AD203" s="255">
        <f t="shared" si="12"/>
        <v>0</v>
      </c>
      <c r="AE203" s="255">
        <f t="shared" si="13"/>
        <v>0</v>
      </c>
      <c r="AF203" s="255">
        <f t="shared" si="14"/>
        <v>0</v>
      </c>
      <c r="AG203" s="271"/>
    </row>
    <row r="204" spans="1:33" s="21" customFormat="1" ht="16.5" customHeight="1" x14ac:dyDescent="0.2">
      <c r="A204" s="284">
        <v>187</v>
      </c>
      <c r="B204" s="285"/>
      <c r="C204" s="286"/>
      <c r="D204" s="287"/>
      <c r="E204" s="319"/>
      <c r="F204" s="288"/>
      <c r="G204" s="301"/>
      <c r="H204" s="302"/>
      <c r="I204" s="290"/>
      <c r="J204" s="291"/>
      <c r="K204" s="304"/>
      <c r="L204" s="293"/>
      <c r="M204" s="293"/>
      <c r="N204" s="305"/>
      <c r="O204" s="306"/>
      <c r="P204" s="307"/>
      <c r="Q204" s="308"/>
      <c r="R204" s="309"/>
      <c r="S204" s="299"/>
      <c r="T204" s="292"/>
      <c r="U204" s="300"/>
      <c r="V204" s="293"/>
      <c r="W204" s="323" t="s">
        <v>37</v>
      </c>
      <c r="X204" s="279"/>
      <c r="Y204" s="265"/>
      <c r="Z204" s="266"/>
      <c r="AA204" s="269">
        <f t="shared" si="15"/>
        <v>0</v>
      </c>
      <c r="AB204" s="270"/>
      <c r="AC204" s="255">
        <f t="shared" si="11"/>
        <v>0</v>
      </c>
      <c r="AD204" s="255">
        <f t="shared" si="12"/>
        <v>0</v>
      </c>
      <c r="AE204" s="255">
        <f t="shared" si="13"/>
        <v>0</v>
      </c>
      <c r="AF204" s="255">
        <f t="shared" si="14"/>
        <v>0</v>
      </c>
      <c r="AG204" s="271"/>
    </row>
    <row r="205" spans="1:33" s="21" customFormat="1" ht="16.5" customHeight="1" x14ac:dyDescent="0.2">
      <c r="A205" s="284">
        <v>188</v>
      </c>
      <c r="B205" s="285"/>
      <c r="C205" s="286"/>
      <c r="D205" s="287"/>
      <c r="E205" s="319"/>
      <c r="F205" s="288"/>
      <c r="G205" s="301"/>
      <c r="H205" s="302"/>
      <c r="I205" s="290"/>
      <c r="J205" s="291"/>
      <c r="K205" s="304"/>
      <c r="L205" s="293"/>
      <c r="M205" s="293"/>
      <c r="N205" s="305"/>
      <c r="O205" s="306"/>
      <c r="P205" s="307"/>
      <c r="Q205" s="308"/>
      <c r="R205" s="309"/>
      <c r="S205" s="299"/>
      <c r="T205" s="292"/>
      <c r="U205" s="300"/>
      <c r="V205" s="293"/>
      <c r="W205" s="323" t="s">
        <v>37</v>
      </c>
      <c r="X205" s="279"/>
      <c r="Y205" s="265"/>
      <c r="Z205" s="266"/>
      <c r="AA205" s="269">
        <f t="shared" si="15"/>
        <v>0</v>
      </c>
      <c r="AB205" s="270"/>
      <c r="AC205" s="255">
        <f t="shared" si="11"/>
        <v>0</v>
      </c>
      <c r="AD205" s="255">
        <f t="shared" si="12"/>
        <v>0</v>
      </c>
      <c r="AE205" s="255">
        <f t="shared" si="13"/>
        <v>0</v>
      </c>
      <c r="AF205" s="255">
        <f t="shared" si="14"/>
        <v>0</v>
      </c>
      <c r="AG205" s="271"/>
    </row>
    <row r="206" spans="1:33" s="21" customFormat="1" ht="16.5" customHeight="1" x14ac:dyDescent="0.2">
      <c r="A206" s="284">
        <v>189</v>
      </c>
      <c r="B206" s="285"/>
      <c r="C206" s="286"/>
      <c r="D206" s="287"/>
      <c r="E206" s="319"/>
      <c r="F206" s="288"/>
      <c r="G206" s="301"/>
      <c r="H206" s="302"/>
      <c r="I206" s="290"/>
      <c r="J206" s="291"/>
      <c r="K206" s="304"/>
      <c r="L206" s="293"/>
      <c r="M206" s="293"/>
      <c r="N206" s="305"/>
      <c r="O206" s="306"/>
      <c r="P206" s="307"/>
      <c r="Q206" s="308"/>
      <c r="R206" s="309"/>
      <c r="S206" s="299"/>
      <c r="T206" s="292"/>
      <c r="U206" s="300"/>
      <c r="V206" s="293"/>
      <c r="W206" s="323" t="s">
        <v>37</v>
      </c>
      <c r="X206" s="279"/>
      <c r="Y206" s="265"/>
      <c r="Z206" s="266"/>
      <c r="AA206" s="269">
        <f t="shared" si="15"/>
        <v>0</v>
      </c>
      <c r="AB206" s="270"/>
      <c r="AC206" s="255">
        <f t="shared" si="11"/>
        <v>0</v>
      </c>
      <c r="AD206" s="255">
        <f t="shared" si="12"/>
        <v>0</v>
      </c>
      <c r="AE206" s="255">
        <f t="shared" si="13"/>
        <v>0</v>
      </c>
      <c r="AF206" s="255">
        <f t="shared" si="14"/>
        <v>0</v>
      </c>
      <c r="AG206" s="271"/>
    </row>
    <row r="207" spans="1:33" s="21" customFormat="1" ht="16.5" customHeight="1" x14ac:dyDescent="0.2">
      <c r="A207" s="284">
        <v>190</v>
      </c>
      <c r="B207" s="285"/>
      <c r="C207" s="286"/>
      <c r="D207" s="287"/>
      <c r="E207" s="319"/>
      <c r="F207" s="288"/>
      <c r="G207" s="301"/>
      <c r="H207" s="302"/>
      <c r="I207" s="290"/>
      <c r="J207" s="291"/>
      <c r="K207" s="304"/>
      <c r="L207" s="293"/>
      <c r="M207" s="293"/>
      <c r="N207" s="305"/>
      <c r="O207" s="306"/>
      <c r="P207" s="307"/>
      <c r="Q207" s="308"/>
      <c r="R207" s="309"/>
      <c r="S207" s="299"/>
      <c r="T207" s="292"/>
      <c r="U207" s="300"/>
      <c r="V207" s="293"/>
      <c r="W207" s="323" t="s">
        <v>37</v>
      </c>
      <c r="X207" s="279"/>
      <c r="Y207" s="265"/>
      <c r="Z207" s="266"/>
      <c r="AA207" s="269">
        <f t="shared" si="15"/>
        <v>0</v>
      </c>
      <c r="AB207" s="270"/>
      <c r="AC207" s="255">
        <f t="shared" si="11"/>
        <v>0</v>
      </c>
      <c r="AD207" s="255">
        <f t="shared" si="12"/>
        <v>0</v>
      </c>
      <c r="AE207" s="255">
        <f t="shared" si="13"/>
        <v>0</v>
      </c>
      <c r="AF207" s="255">
        <f t="shared" si="14"/>
        <v>0</v>
      </c>
      <c r="AG207" s="271"/>
    </row>
    <row r="208" spans="1:33" s="21" customFormat="1" ht="16.5" customHeight="1" x14ac:dyDescent="0.2">
      <c r="A208" s="284">
        <v>191</v>
      </c>
      <c r="B208" s="285"/>
      <c r="C208" s="286"/>
      <c r="D208" s="287"/>
      <c r="E208" s="319"/>
      <c r="F208" s="288"/>
      <c r="G208" s="301"/>
      <c r="H208" s="302"/>
      <c r="I208" s="290"/>
      <c r="J208" s="291"/>
      <c r="K208" s="304"/>
      <c r="L208" s="293"/>
      <c r="M208" s="293"/>
      <c r="N208" s="305"/>
      <c r="O208" s="306"/>
      <c r="P208" s="307"/>
      <c r="Q208" s="308"/>
      <c r="R208" s="309"/>
      <c r="S208" s="299"/>
      <c r="T208" s="292"/>
      <c r="U208" s="300"/>
      <c r="V208" s="293"/>
      <c r="W208" s="323" t="s">
        <v>37</v>
      </c>
      <c r="X208" s="279"/>
      <c r="Y208" s="265"/>
      <c r="Z208" s="266"/>
      <c r="AA208" s="269">
        <f t="shared" si="15"/>
        <v>0</v>
      </c>
      <c r="AB208" s="270"/>
      <c r="AC208" s="255">
        <f t="shared" si="11"/>
        <v>0</v>
      </c>
      <c r="AD208" s="255">
        <f t="shared" si="12"/>
        <v>0</v>
      </c>
      <c r="AE208" s="255">
        <f t="shared" si="13"/>
        <v>0</v>
      </c>
      <c r="AF208" s="255">
        <f t="shared" si="14"/>
        <v>0</v>
      </c>
      <c r="AG208" s="271"/>
    </row>
    <row r="209" spans="1:33" s="21" customFormat="1" ht="16.5" customHeight="1" x14ac:dyDescent="0.2">
      <c r="A209" s="284">
        <v>192</v>
      </c>
      <c r="B209" s="285"/>
      <c r="C209" s="286"/>
      <c r="D209" s="287"/>
      <c r="E209" s="319"/>
      <c r="F209" s="288"/>
      <c r="G209" s="301"/>
      <c r="H209" s="302"/>
      <c r="I209" s="290"/>
      <c r="J209" s="291"/>
      <c r="K209" s="304"/>
      <c r="L209" s="293"/>
      <c r="M209" s="293"/>
      <c r="N209" s="305"/>
      <c r="O209" s="306"/>
      <c r="P209" s="307"/>
      <c r="Q209" s="308"/>
      <c r="R209" s="309"/>
      <c r="S209" s="299"/>
      <c r="T209" s="292"/>
      <c r="U209" s="300"/>
      <c r="V209" s="293"/>
      <c r="W209" s="323" t="s">
        <v>37</v>
      </c>
      <c r="X209" s="279"/>
      <c r="Y209" s="265"/>
      <c r="Z209" s="266"/>
      <c r="AA209" s="269">
        <f t="shared" si="15"/>
        <v>0</v>
      </c>
      <c r="AB209" s="270"/>
      <c r="AC209" s="255">
        <f t="shared" si="11"/>
        <v>0</v>
      </c>
      <c r="AD209" s="255">
        <f t="shared" si="12"/>
        <v>0</v>
      </c>
      <c r="AE209" s="255">
        <f t="shared" si="13"/>
        <v>0</v>
      </c>
      <c r="AF209" s="255">
        <f t="shared" si="14"/>
        <v>0</v>
      </c>
      <c r="AG209" s="271"/>
    </row>
    <row r="210" spans="1:33" s="21" customFormat="1" ht="16.5" customHeight="1" x14ac:dyDescent="0.2">
      <c r="A210" s="284">
        <v>193</v>
      </c>
      <c r="B210" s="285"/>
      <c r="C210" s="286"/>
      <c r="D210" s="287"/>
      <c r="E210" s="319"/>
      <c r="F210" s="288"/>
      <c r="G210" s="301"/>
      <c r="H210" s="302"/>
      <c r="I210" s="290"/>
      <c r="J210" s="291"/>
      <c r="K210" s="304"/>
      <c r="L210" s="293"/>
      <c r="M210" s="293"/>
      <c r="N210" s="305"/>
      <c r="O210" s="306"/>
      <c r="P210" s="307"/>
      <c r="Q210" s="308"/>
      <c r="R210" s="309"/>
      <c r="S210" s="299"/>
      <c r="T210" s="292"/>
      <c r="U210" s="300"/>
      <c r="V210" s="293"/>
      <c r="W210" s="323" t="s">
        <v>37</v>
      </c>
      <c r="X210" s="279"/>
      <c r="Y210" s="265"/>
      <c r="Z210" s="266"/>
      <c r="AA210" s="269">
        <f t="shared" si="15"/>
        <v>0</v>
      </c>
      <c r="AB210" s="270"/>
      <c r="AC210" s="255">
        <f t="shared" ref="AC210:AC273" si="16">IF(AND($M210&lt;&gt;"",IFERROR(ABS($M210)&gt;ABS($L210),0)),1,0)</f>
        <v>0</v>
      </c>
      <c r="AD210" s="255">
        <f t="shared" ref="AD210:AD273" si="17">IF($L210&lt;&gt;"",IF(AND($U210&lt;&gt;"",OR(AND(IFERROR(ABS($U210)&lt;&gt;ABS($L210),0),$N210=""),AND(ISNONTEXT($N210),IFERROR(ABS($U210)&gt;ABS($L210),0)),ISTEXT(U210))),1,0),0)</f>
        <v>0</v>
      </c>
      <c r="AE210" s="255">
        <f t="shared" ref="AE210:AE273" si="18">IF(AND($X210&lt;&gt;0,$U210&lt;&gt;"",IFERROR(ABS($X210)&gt;ABS($U210),0)),1,0)</f>
        <v>0</v>
      </c>
      <c r="AF210" s="255">
        <f t="shared" ref="AF210:AF273" si="19">IF(AND($X210&lt;&gt;0,$U210&lt;&gt;"",$M210&lt;&gt;"",OR(ISNUMBER($N210),$N210=""),ABS($X210)&gt;IFERROR(ABS($M210),0)),1,0)</f>
        <v>0</v>
      </c>
      <c r="AG210" s="271"/>
    </row>
    <row r="211" spans="1:33" s="21" customFormat="1" ht="16.5" customHeight="1" x14ac:dyDescent="0.2">
      <c r="A211" s="284">
        <v>194</v>
      </c>
      <c r="B211" s="285"/>
      <c r="C211" s="286"/>
      <c r="D211" s="287"/>
      <c r="E211" s="319"/>
      <c r="F211" s="288"/>
      <c r="G211" s="301"/>
      <c r="H211" s="302"/>
      <c r="I211" s="290"/>
      <c r="J211" s="291"/>
      <c r="K211" s="304"/>
      <c r="L211" s="293"/>
      <c r="M211" s="293"/>
      <c r="N211" s="305"/>
      <c r="O211" s="306"/>
      <c r="P211" s="307"/>
      <c r="Q211" s="308"/>
      <c r="R211" s="309"/>
      <c r="S211" s="299"/>
      <c r="T211" s="292"/>
      <c r="U211" s="300"/>
      <c r="V211" s="293"/>
      <c r="W211" s="323" t="s">
        <v>37</v>
      </c>
      <c r="X211" s="279"/>
      <c r="Y211" s="265"/>
      <c r="Z211" s="266"/>
      <c r="AA211" s="269">
        <f t="shared" si="15"/>
        <v>0</v>
      </c>
      <c r="AB211" s="270"/>
      <c r="AC211" s="255">
        <f t="shared" si="16"/>
        <v>0</v>
      </c>
      <c r="AD211" s="255">
        <f t="shared" si="17"/>
        <v>0</v>
      </c>
      <c r="AE211" s="255">
        <f t="shared" si="18"/>
        <v>0</v>
      </c>
      <c r="AF211" s="255">
        <f t="shared" si="19"/>
        <v>0</v>
      </c>
      <c r="AG211" s="271"/>
    </row>
    <row r="212" spans="1:33" s="21" customFormat="1" ht="16.5" customHeight="1" x14ac:dyDescent="0.2">
      <c r="A212" s="284">
        <v>195</v>
      </c>
      <c r="B212" s="285"/>
      <c r="C212" s="286"/>
      <c r="D212" s="287"/>
      <c r="E212" s="319"/>
      <c r="F212" s="288"/>
      <c r="G212" s="301"/>
      <c r="H212" s="302"/>
      <c r="I212" s="290"/>
      <c r="J212" s="291"/>
      <c r="K212" s="304"/>
      <c r="L212" s="293"/>
      <c r="M212" s="293"/>
      <c r="N212" s="305"/>
      <c r="O212" s="306"/>
      <c r="P212" s="307"/>
      <c r="Q212" s="308"/>
      <c r="R212" s="309"/>
      <c r="S212" s="299"/>
      <c r="T212" s="292"/>
      <c r="U212" s="300"/>
      <c r="V212" s="293"/>
      <c r="W212" s="323" t="s">
        <v>37</v>
      </c>
      <c r="X212" s="279"/>
      <c r="Y212" s="265"/>
      <c r="Z212" s="266"/>
      <c r="AA212" s="269">
        <f t="shared" ref="AA212:AA275" si="20">IFERROR(X212+Y212,0)</f>
        <v>0</v>
      </c>
      <c r="AB212" s="270"/>
      <c r="AC212" s="255">
        <f t="shared" si="16"/>
        <v>0</v>
      </c>
      <c r="AD212" s="255">
        <f t="shared" si="17"/>
        <v>0</v>
      </c>
      <c r="AE212" s="255">
        <f t="shared" si="18"/>
        <v>0</v>
      </c>
      <c r="AF212" s="255">
        <f t="shared" si="19"/>
        <v>0</v>
      </c>
      <c r="AG212" s="271"/>
    </row>
    <row r="213" spans="1:33" s="21" customFormat="1" ht="16.5" customHeight="1" x14ac:dyDescent="0.2">
      <c r="A213" s="284">
        <v>196</v>
      </c>
      <c r="B213" s="285"/>
      <c r="C213" s="286"/>
      <c r="D213" s="287"/>
      <c r="E213" s="319"/>
      <c r="F213" s="288"/>
      <c r="G213" s="301"/>
      <c r="H213" s="302"/>
      <c r="I213" s="290"/>
      <c r="J213" s="291"/>
      <c r="K213" s="304"/>
      <c r="L213" s="293"/>
      <c r="M213" s="293"/>
      <c r="N213" s="305"/>
      <c r="O213" s="306"/>
      <c r="P213" s="307"/>
      <c r="Q213" s="308"/>
      <c r="R213" s="309"/>
      <c r="S213" s="299"/>
      <c r="T213" s="292"/>
      <c r="U213" s="300"/>
      <c r="V213" s="293"/>
      <c r="W213" s="323" t="s">
        <v>37</v>
      </c>
      <c r="X213" s="279"/>
      <c r="Y213" s="265"/>
      <c r="Z213" s="266"/>
      <c r="AA213" s="269">
        <f t="shared" si="20"/>
        <v>0</v>
      </c>
      <c r="AB213" s="270"/>
      <c r="AC213" s="255">
        <f t="shared" si="16"/>
        <v>0</v>
      </c>
      <c r="AD213" s="255">
        <f t="shared" si="17"/>
        <v>0</v>
      </c>
      <c r="AE213" s="255">
        <f t="shared" si="18"/>
        <v>0</v>
      </c>
      <c r="AF213" s="255">
        <f t="shared" si="19"/>
        <v>0</v>
      </c>
      <c r="AG213" s="271"/>
    </row>
    <row r="214" spans="1:33" s="21" customFormat="1" ht="16.5" customHeight="1" x14ac:dyDescent="0.2">
      <c r="A214" s="284">
        <v>197</v>
      </c>
      <c r="B214" s="285"/>
      <c r="C214" s="286"/>
      <c r="D214" s="287"/>
      <c r="E214" s="319"/>
      <c r="F214" s="288"/>
      <c r="G214" s="301"/>
      <c r="H214" s="302"/>
      <c r="I214" s="290"/>
      <c r="J214" s="291"/>
      <c r="K214" s="304"/>
      <c r="L214" s="293"/>
      <c r="M214" s="293"/>
      <c r="N214" s="305"/>
      <c r="O214" s="306"/>
      <c r="P214" s="307"/>
      <c r="Q214" s="308"/>
      <c r="R214" s="309"/>
      <c r="S214" s="299"/>
      <c r="T214" s="292"/>
      <c r="U214" s="300"/>
      <c r="V214" s="293"/>
      <c r="W214" s="323" t="s">
        <v>37</v>
      </c>
      <c r="X214" s="279"/>
      <c r="Y214" s="265"/>
      <c r="Z214" s="266"/>
      <c r="AA214" s="269">
        <f t="shared" si="20"/>
        <v>0</v>
      </c>
      <c r="AB214" s="270"/>
      <c r="AC214" s="255">
        <f t="shared" si="16"/>
        <v>0</v>
      </c>
      <c r="AD214" s="255">
        <f t="shared" si="17"/>
        <v>0</v>
      </c>
      <c r="AE214" s="255">
        <f t="shared" si="18"/>
        <v>0</v>
      </c>
      <c r="AF214" s="255">
        <f t="shared" si="19"/>
        <v>0</v>
      </c>
      <c r="AG214" s="271"/>
    </row>
    <row r="215" spans="1:33" s="21" customFormat="1" ht="16.5" customHeight="1" x14ac:dyDescent="0.2">
      <c r="A215" s="284">
        <v>198</v>
      </c>
      <c r="B215" s="285"/>
      <c r="C215" s="286"/>
      <c r="D215" s="287"/>
      <c r="E215" s="319"/>
      <c r="F215" s="288"/>
      <c r="G215" s="301"/>
      <c r="H215" s="302"/>
      <c r="I215" s="290"/>
      <c r="J215" s="291"/>
      <c r="K215" s="304"/>
      <c r="L215" s="293"/>
      <c r="M215" s="293"/>
      <c r="N215" s="305"/>
      <c r="O215" s="306"/>
      <c r="P215" s="307"/>
      <c r="Q215" s="308"/>
      <c r="R215" s="309"/>
      <c r="S215" s="299"/>
      <c r="T215" s="292"/>
      <c r="U215" s="300"/>
      <c r="V215" s="293"/>
      <c r="W215" s="323" t="s">
        <v>37</v>
      </c>
      <c r="X215" s="279"/>
      <c r="Y215" s="265"/>
      <c r="Z215" s="266"/>
      <c r="AA215" s="269">
        <f t="shared" si="20"/>
        <v>0</v>
      </c>
      <c r="AB215" s="270"/>
      <c r="AC215" s="255">
        <f t="shared" si="16"/>
        <v>0</v>
      </c>
      <c r="AD215" s="255">
        <f t="shared" si="17"/>
        <v>0</v>
      </c>
      <c r="AE215" s="255">
        <f t="shared" si="18"/>
        <v>0</v>
      </c>
      <c r="AF215" s="255">
        <f t="shared" si="19"/>
        <v>0</v>
      </c>
      <c r="AG215" s="271"/>
    </row>
    <row r="216" spans="1:33" s="21" customFormat="1" ht="16.5" customHeight="1" x14ac:dyDescent="0.2">
      <c r="A216" s="284">
        <v>199</v>
      </c>
      <c r="B216" s="285"/>
      <c r="C216" s="286"/>
      <c r="D216" s="287"/>
      <c r="E216" s="319"/>
      <c r="F216" s="288"/>
      <c r="G216" s="301"/>
      <c r="H216" s="302"/>
      <c r="I216" s="290"/>
      <c r="J216" s="291"/>
      <c r="K216" s="304"/>
      <c r="L216" s="293"/>
      <c r="M216" s="293"/>
      <c r="N216" s="305"/>
      <c r="O216" s="306"/>
      <c r="P216" s="307"/>
      <c r="Q216" s="308"/>
      <c r="R216" s="309"/>
      <c r="S216" s="299"/>
      <c r="T216" s="292"/>
      <c r="U216" s="300"/>
      <c r="V216" s="293"/>
      <c r="W216" s="323" t="s">
        <v>37</v>
      </c>
      <c r="X216" s="279"/>
      <c r="Y216" s="265"/>
      <c r="Z216" s="266"/>
      <c r="AA216" s="269">
        <f t="shared" si="20"/>
        <v>0</v>
      </c>
      <c r="AB216" s="270"/>
      <c r="AC216" s="255">
        <f t="shared" si="16"/>
        <v>0</v>
      </c>
      <c r="AD216" s="255">
        <f t="shared" si="17"/>
        <v>0</v>
      </c>
      <c r="AE216" s="255">
        <f t="shared" si="18"/>
        <v>0</v>
      </c>
      <c r="AF216" s="255">
        <f t="shared" si="19"/>
        <v>0</v>
      </c>
      <c r="AG216" s="271"/>
    </row>
    <row r="217" spans="1:33" s="21" customFormat="1" ht="16.5" customHeight="1" x14ac:dyDescent="0.2">
      <c r="A217" s="284">
        <v>200</v>
      </c>
      <c r="B217" s="285"/>
      <c r="C217" s="286"/>
      <c r="D217" s="287"/>
      <c r="E217" s="319"/>
      <c r="F217" s="288"/>
      <c r="G217" s="301"/>
      <c r="H217" s="302"/>
      <c r="I217" s="290"/>
      <c r="J217" s="291"/>
      <c r="K217" s="304"/>
      <c r="L217" s="293"/>
      <c r="M217" s="293"/>
      <c r="N217" s="305"/>
      <c r="O217" s="306"/>
      <c r="P217" s="307"/>
      <c r="Q217" s="308"/>
      <c r="R217" s="309"/>
      <c r="S217" s="299"/>
      <c r="T217" s="292"/>
      <c r="U217" s="300"/>
      <c r="V217" s="293"/>
      <c r="W217" s="323" t="s">
        <v>37</v>
      </c>
      <c r="X217" s="279"/>
      <c r="Y217" s="265"/>
      <c r="Z217" s="266"/>
      <c r="AA217" s="269">
        <f t="shared" si="20"/>
        <v>0</v>
      </c>
      <c r="AB217" s="270"/>
      <c r="AC217" s="255">
        <f t="shared" si="16"/>
        <v>0</v>
      </c>
      <c r="AD217" s="255">
        <f t="shared" si="17"/>
        <v>0</v>
      </c>
      <c r="AE217" s="255">
        <f t="shared" si="18"/>
        <v>0</v>
      </c>
      <c r="AF217" s="255">
        <f t="shared" si="19"/>
        <v>0</v>
      </c>
      <c r="AG217" s="271"/>
    </row>
    <row r="218" spans="1:33" s="21" customFormat="1" ht="16.5" customHeight="1" x14ac:dyDescent="0.2">
      <c r="A218" s="284">
        <v>201</v>
      </c>
      <c r="B218" s="285"/>
      <c r="C218" s="286"/>
      <c r="D218" s="287"/>
      <c r="E218" s="319"/>
      <c r="F218" s="288"/>
      <c r="G218" s="301"/>
      <c r="H218" s="302"/>
      <c r="I218" s="290"/>
      <c r="J218" s="291"/>
      <c r="K218" s="304"/>
      <c r="L218" s="293"/>
      <c r="M218" s="293"/>
      <c r="N218" s="305"/>
      <c r="O218" s="306"/>
      <c r="P218" s="307"/>
      <c r="Q218" s="308"/>
      <c r="R218" s="309"/>
      <c r="S218" s="299"/>
      <c r="T218" s="292"/>
      <c r="U218" s="300"/>
      <c r="V218" s="293"/>
      <c r="W218" s="323" t="s">
        <v>37</v>
      </c>
      <c r="X218" s="279"/>
      <c r="Y218" s="265"/>
      <c r="Z218" s="266"/>
      <c r="AA218" s="269">
        <f t="shared" si="20"/>
        <v>0</v>
      </c>
      <c r="AB218" s="270"/>
      <c r="AC218" s="255">
        <f t="shared" si="16"/>
        <v>0</v>
      </c>
      <c r="AD218" s="255">
        <f t="shared" si="17"/>
        <v>0</v>
      </c>
      <c r="AE218" s="255">
        <f t="shared" si="18"/>
        <v>0</v>
      </c>
      <c r="AF218" s="255">
        <f t="shared" si="19"/>
        <v>0</v>
      </c>
      <c r="AG218" s="271"/>
    </row>
    <row r="219" spans="1:33" s="21" customFormat="1" ht="16.5" customHeight="1" x14ac:dyDescent="0.2">
      <c r="A219" s="284">
        <v>202</v>
      </c>
      <c r="B219" s="285"/>
      <c r="C219" s="286"/>
      <c r="D219" s="287"/>
      <c r="E219" s="319"/>
      <c r="F219" s="288"/>
      <c r="G219" s="301"/>
      <c r="H219" s="302"/>
      <c r="I219" s="290"/>
      <c r="J219" s="291"/>
      <c r="K219" s="304"/>
      <c r="L219" s="293"/>
      <c r="M219" s="293"/>
      <c r="N219" s="305"/>
      <c r="O219" s="306"/>
      <c r="P219" s="307"/>
      <c r="Q219" s="308"/>
      <c r="R219" s="309"/>
      <c r="S219" s="299"/>
      <c r="T219" s="292"/>
      <c r="U219" s="300"/>
      <c r="V219" s="293"/>
      <c r="W219" s="323" t="s">
        <v>37</v>
      </c>
      <c r="X219" s="279"/>
      <c r="Y219" s="265"/>
      <c r="Z219" s="266"/>
      <c r="AA219" s="269">
        <f t="shared" si="20"/>
        <v>0</v>
      </c>
      <c r="AB219" s="270"/>
      <c r="AC219" s="255">
        <f t="shared" si="16"/>
        <v>0</v>
      </c>
      <c r="AD219" s="255">
        <f t="shared" si="17"/>
        <v>0</v>
      </c>
      <c r="AE219" s="255">
        <f t="shared" si="18"/>
        <v>0</v>
      </c>
      <c r="AF219" s="255">
        <f t="shared" si="19"/>
        <v>0</v>
      </c>
      <c r="AG219" s="271"/>
    </row>
    <row r="220" spans="1:33" s="21" customFormat="1" ht="16.5" customHeight="1" x14ac:dyDescent="0.2">
      <c r="A220" s="284">
        <v>203</v>
      </c>
      <c r="B220" s="285"/>
      <c r="C220" s="286"/>
      <c r="D220" s="287"/>
      <c r="E220" s="319"/>
      <c r="F220" s="288"/>
      <c r="G220" s="301"/>
      <c r="H220" s="302"/>
      <c r="I220" s="290"/>
      <c r="J220" s="291"/>
      <c r="K220" s="304"/>
      <c r="L220" s="293"/>
      <c r="M220" s="293"/>
      <c r="N220" s="305"/>
      <c r="O220" s="306"/>
      <c r="P220" s="307"/>
      <c r="Q220" s="308"/>
      <c r="R220" s="309"/>
      <c r="S220" s="299"/>
      <c r="T220" s="292"/>
      <c r="U220" s="300"/>
      <c r="V220" s="293"/>
      <c r="W220" s="323" t="s">
        <v>37</v>
      </c>
      <c r="X220" s="279"/>
      <c r="Y220" s="265"/>
      <c r="Z220" s="266"/>
      <c r="AA220" s="269">
        <f t="shared" si="20"/>
        <v>0</v>
      </c>
      <c r="AB220" s="270"/>
      <c r="AC220" s="255">
        <f t="shared" si="16"/>
        <v>0</v>
      </c>
      <c r="AD220" s="255">
        <f t="shared" si="17"/>
        <v>0</v>
      </c>
      <c r="AE220" s="255">
        <f t="shared" si="18"/>
        <v>0</v>
      </c>
      <c r="AF220" s="255">
        <f t="shared" si="19"/>
        <v>0</v>
      </c>
      <c r="AG220" s="271"/>
    </row>
    <row r="221" spans="1:33" s="21" customFormat="1" ht="16.5" customHeight="1" x14ac:dyDescent="0.2">
      <c r="A221" s="284">
        <v>204</v>
      </c>
      <c r="B221" s="285"/>
      <c r="C221" s="286"/>
      <c r="D221" s="287"/>
      <c r="E221" s="319"/>
      <c r="F221" s="288"/>
      <c r="G221" s="301"/>
      <c r="H221" s="302"/>
      <c r="I221" s="290"/>
      <c r="J221" s="291"/>
      <c r="K221" s="304"/>
      <c r="L221" s="293"/>
      <c r="M221" s="293"/>
      <c r="N221" s="305"/>
      <c r="O221" s="306"/>
      <c r="P221" s="307"/>
      <c r="Q221" s="308"/>
      <c r="R221" s="309"/>
      <c r="S221" s="299"/>
      <c r="T221" s="292"/>
      <c r="U221" s="300"/>
      <c r="V221" s="293"/>
      <c r="W221" s="323" t="s">
        <v>37</v>
      </c>
      <c r="X221" s="279"/>
      <c r="Y221" s="265"/>
      <c r="Z221" s="266"/>
      <c r="AA221" s="269">
        <f t="shared" si="20"/>
        <v>0</v>
      </c>
      <c r="AB221" s="270"/>
      <c r="AC221" s="255">
        <f t="shared" si="16"/>
        <v>0</v>
      </c>
      <c r="AD221" s="255">
        <f t="shared" si="17"/>
        <v>0</v>
      </c>
      <c r="AE221" s="255">
        <f t="shared" si="18"/>
        <v>0</v>
      </c>
      <c r="AF221" s="255">
        <f t="shared" si="19"/>
        <v>0</v>
      </c>
      <c r="AG221" s="271"/>
    </row>
    <row r="222" spans="1:33" s="21" customFormat="1" ht="16.5" customHeight="1" x14ac:dyDescent="0.2">
      <c r="A222" s="284">
        <v>205</v>
      </c>
      <c r="B222" s="285"/>
      <c r="C222" s="286"/>
      <c r="D222" s="287"/>
      <c r="E222" s="319"/>
      <c r="F222" s="288"/>
      <c r="G222" s="301"/>
      <c r="H222" s="302"/>
      <c r="I222" s="290"/>
      <c r="J222" s="291"/>
      <c r="K222" s="304"/>
      <c r="L222" s="293"/>
      <c r="M222" s="293"/>
      <c r="N222" s="305"/>
      <c r="O222" s="306"/>
      <c r="P222" s="307"/>
      <c r="Q222" s="308"/>
      <c r="R222" s="309"/>
      <c r="S222" s="299"/>
      <c r="T222" s="292"/>
      <c r="U222" s="300"/>
      <c r="V222" s="293"/>
      <c r="W222" s="323" t="s">
        <v>37</v>
      </c>
      <c r="X222" s="279"/>
      <c r="Y222" s="265"/>
      <c r="Z222" s="266"/>
      <c r="AA222" s="269">
        <f t="shared" si="20"/>
        <v>0</v>
      </c>
      <c r="AB222" s="270"/>
      <c r="AC222" s="255">
        <f t="shared" si="16"/>
        <v>0</v>
      </c>
      <c r="AD222" s="255">
        <f t="shared" si="17"/>
        <v>0</v>
      </c>
      <c r="AE222" s="255">
        <f t="shared" si="18"/>
        <v>0</v>
      </c>
      <c r="AF222" s="255">
        <f t="shared" si="19"/>
        <v>0</v>
      </c>
      <c r="AG222" s="271"/>
    </row>
    <row r="223" spans="1:33" s="21" customFormat="1" ht="16.5" customHeight="1" x14ac:dyDescent="0.2">
      <c r="A223" s="284">
        <v>206</v>
      </c>
      <c r="B223" s="285"/>
      <c r="C223" s="286"/>
      <c r="D223" s="287"/>
      <c r="E223" s="319"/>
      <c r="F223" s="288"/>
      <c r="G223" s="301"/>
      <c r="H223" s="302"/>
      <c r="I223" s="290"/>
      <c r="J223" s="291"/>
      <c r="K223" s="304"/>
      <c r="L223" s="293"/>
      <c r="M223" s="293"/>
      <c r="N223" s="305"/>
      <c r="O223" s="306"/>
      <c r="P223" s="307"/>
      <c r="Q223" s="308"/>
      <c r="R223" s="309"/>
      <c r="S223" s="299"/>
      <c r="T223" s="292"/>
      <c r="U223" s="300"/>
      <c r="V223" s="293"/>
      <c r="W223" s="323" t="s">
        <v>37</v>
      </c>
      <c r="X223" s="279"/>
      <c r="Y223" s="265"/>
      <c r="Z223" s="266"/>
      <c r="AA223" s="269">
        <f t="shared" si="20"/>
        <v>0</v>
      </c>
      <c r="AB223" s="270"/>
      <c r="AC223" s="255">
        <f t="shared" si="16"/>
        <v>0</v>
      </c>
      <c r="AD223" s="255">
        <f t="shared" si="17"/>
        <v>0</v>
      </c>
      <c r="AE223" s="255">
        <f t="shared" si="18"/>
        <v>0</v>
      </c>
      <c r="AF223" s="255">
        <f t="shared" si="19"/>
        <v>0</v>
      </c>
      <c r="AG223" s="271"/>
    </row>
    <row r="224" spans="1:33" s="21" customFormat="1" ht="16.5" customHeight="1" x14ac:dyDescent="0.2">
      <c r="A224" s="284">
        <v>207</v>
      </c>
      <c r="B224" s="285"/>
      <c r="C224" s="286"/>
      <c r="D224" s="287"/>
      <c r="E224" s="319"/>
      <c r="F224" s="288"/>
      <c r="G224" s="301"/>
      <c r="H224" s="302"/>
      <c r="I224" s="290"/>
      <c r="J224" s="291"/>
      <c r="K224" s="304"/>
      <c r="L224" s="293"/>
      <c r="M224" s="293"/>
      <c r="N224" s="305"/>
      <c r="O224" s="306"/>
      <c r="P224" s="307"/>
      <c r="Q224" s="308"/>
      <c r="R224" s="309"/>
      <c r="S224" s="299"/>
      <c r="T224" s="292"/>
      <c r="U224" s="300"/>
      <c r="V224" s="293"/>
      <c r="W224" s="323" t="s">
        <v>37</v>
      </c>
      <c r="X224" s="279"/>
      <c r="Y224" s="265"/>
      <c r="Z224" s="266"/>
      <c r="AA224" s="269">
        <f t="shared" si="20"/>
        <v>0</v>
      </c>
      <c r="AB224" s="270"/>
      <c r="AC224" s="255">
        <f t="shared" si="16"/>
        <v>0</v>
      </c>
      <c r="AD224" s="255">
        <f t="shared" si="17"/>
        <v>0</v>
      </c>
      <c r="AE224" s="255">
        <f t="shared" si="18"/>
        <v>0</v>
      </c>
      <c r="AF224" s="255">
        <f t="shared" si="19"/>
        <v>0</v>
      </c>
      <c r="AG224" s="271"/>
    </row>
    <row r="225" spans="1:33" s="21" customFormat="1" ht="16.5" customHeight="1" x14ac:dyDescent="0.2">
      <c r="A225" s="284">
        <v>208</v>
      </c>
      <c r="B225" s="285"/>
      <c r="C225" s="286"/>
      <c r="D225" s="287"/>
      <c r="E225" s="319"/>
      <c r="F225" s="288"/>
      <c r="G225" s="301"/>
      <c r="H225" s="302"/>
      <c r="I225" s="290"/>
      <c r="J225" s="291"/>
      <c r="K225" s="304"/>
      <c r="L225" s="293"/>
      <c r="M225" s="293"/>
      <c r="N225" s="305"/>
      <c r="O225" s="306"/>
      <c r="P225" s="307"/>
      <c r="Q225" s="308"/>
      <c r="R225" s="309"/>
      <c r="S225" s="299"/>
      <c r="T225" s="292"/>
      <c r="U225" s="300"/>
      <c r="V225" s="293"/>
      <c r="W225" s="323" t="s">
        <v>37</v>
      </c>
      <c r="X225" s="279"/>
      <c r="Y225" s="265"/>
      <c r="Z225" s="266"/>
      <c r="AA225" s="269">
        <f t="shared" si="20"/>
        <v>0</v>
      </c>
      <c r="AB225" s="270"/>
      <c r="AC225" s="255">
        <f t="shared" si="16"/>
        <v>0</v>
      </c>
      <c r="AD225" s="255">
        <f t="shared" si="17"/>
        <v>0</v>
      </c>
      <c r="AE225" s="255">
        <f t="shared" si="18"/>
        <v>0</v>
      </c>
      <c r="AF225" s="255">
        <f t="shared" si="19"/>
        <v>0</v>
      </c>
      <c r="AG225" s="271"/>
    </row>
    <row r="226" spans="1:33" s="21" customFormat="1" ht="16.5" customHeight="1" x14ac:dyDescent="0.2">
      <c r="A226" s="284">
        <v>209</v>
      </c>
      <c r="B226" s="285"/>
      <c r="C226" s="286"/>
      <c r="D226" s="287"/>
      <c r="E226" s="319"/>
      <c r="F226" s="288"/>
      <c r="G226" s="301"/>
      <c r="H226" s="302"/>
      <c r="I226" s="290"/>
      <c r="J226" s="291"/>
      <c r="K226" s="304"/>
      <c r="L226" s="293"/>
      <c r="M226" s="293"/>
      <c r="N226" s="305"/>
      <c r="O226" s="306"/>
      <c r="P226" s="307"/>
      <c r="Q226" s="308"/>
      <c r="R226" s="309"/>
      <c r="S226" s="299"/>
      <c r="T226" s="292"/>
      <c r="U226" s="300"/>
      <c r="V226" s="293"/>
      <c r="W226" s="323" t="s">
        <v>37</v>
      </c>
      <c r="X226" s="279"/>
      <c r="Y226" s="265"/>
      <c r="Z226" s="266"/>
      <c r="AA226" s="269">
        <f t="shared" si="20"/>
        <v>0</v>
      </c>
      <c r="AB226" s="270"/>
      <c r="AC226" s="255">
        <f t="shared" si="16"/>
        <v>0</v>
      </c>
      <c r="AD226" s="255">
        <f t="shared" si="17"/>
        <v>0</v>
      </c>
      <c r="AE226" s="255">
        <f t="shared" si="18"/>
        <v>0</v>
      </c>
      <c r="AF226" s="255">
        <f t="shared" si="19"/>
        <v>0</v>
      </c>
      <c r="AG226" s="271"/>
    </row>
    <row r="227" spans="1:33" s="21" customFormat="1" ht="16.5" customHeight="1" x14ac:dyDescent="0.2">
      <c r="A227" s="284">
        <v>210</v>
      </c>
      <c r="B227" s="285"/>
      <c r="C227" s="286"/>
      <c r="D227" s="287"/>
      <c r="E227" s="319"/>
      <c r="F227" s="288"/>
      <c r="G227" s="301"/>
      <c r="H227" s="302"/>
      <c r="I227" s="290"/>
      <c r="J227" s="291"/>
      <c r="K227" s="304"/>
      <c r="L227" s="293"/>
      <c r="M227" s="293"/>
      <c r="N227" s="305"/>
      <c r="O227" s="306"/>
      <c r="P227" s="307"/>
      <c r="Q227" s="308"/>
      <c r="R227" s="309"/>
      <c r="S227" s="299"/>
      <c r="T227" s="292"/>
      <c r="U227" s="300"/>
      <c r="V227" s="293"/>
      <c r="W227" s="323" t="s">
        <v>37</v>
      </c>
      <c r="X227" s="279"/>
      <c r="Y227" s="265"/>
      <c r="Z227" s="266"/>
      <c r="AA227" s="269">
        <f t="shared" si="20"/>
        <v>0</v>
      </c>
      <c r="AB227" s="270"/>
      <c r="AC227" s="255">
        <f t="shared" si="16"/>
        <v>0</v>
      </c>
      <c r="AD227" s="255">
        <f t="shared" si="17"/>
        <v>0</v>
      </c>
      <c r="AE227" s="255">
        <f t="shared" si="18"/>
        <v>0</v>
      </c>
      <c r="AF227" s="255">
        <f t="shared" si="19"/>
        <v>0</v>
      </c>
      <c r="AG227" s="271"/>
    </row>
    <row r="228" spans="1:33" s="21" customFormat="1" ht="16.5" customHeight="1" x14ac:dyDescent="0.2">
      <c r="A228" s="284">
        <v>211</v>
      </c>
      <c r="B228" s="285"/>
      <c r="C228" s="286"/>
      <c r="D228" s="287"/>
      <c r="E228" s="319"/>
      <c r="F228" s="288"/>
      <c r="G228" s="301"/>
      <c r="H228" s="302"/>
      <c r="I228" s="290"/>
      <c r="J228" s="291"/>
      <c r="K228" s="304"/>
      <c r="L228" s="293"/>
      <c r="M228" s="293"/>
      <c r="N228" s="294"/>
      <c r="O228" s="295"/>
      <c r="P228" s="296"/>
      <c r="Q228" s="297"/>
      <c r="R228" s="298"/>
      <c r="S228" s="299"/>
      <c r="T228" s="292"/>
      <c r="U228" s="300"/>
      <c r="V228" s="293"/>
      <c r="W228" s="323" t="s">
        <v>37</v>
      </c>
      <c r="X228" s="279"/>
      <c r="Y228" s="265"/>
      <c r="Z228" s="266"/>
      <c r="AA228" s="269">
        <f t="shared" si="20"/>
        <v>0</v>
      </c>
      <c r="AB228" s="270"/>
      <c r="AC228" s="255">
        <f t="shared" si="16"/>
        <v>0</v>
      </c>
      <c r="AD228" s="255">
        <f t="shared" si="17"/>
        <v>0</v>
      </c>
      <c r="AE228" s="255">
        <f t="shared" si="18"/>
        <v>0</v>
      </c>
      <c r="AF228" s="255">
        <f t="shared" si="19"/>
        <v>0</v>
      </c>
      <c r="AG228" s="271"/>
    </row>
    <row r="229" spans="1:33" s="21" customFormat="1" ht="16.5" customHeight="1" x14ac:dyDescent="0.2">
      <c r="A229" s="284">
        <v>212</v>
      </c>
      <c r="B229" s="285"/>
      <c r="C229" s="286"/>
      <c r="D229" s="287"/>
      <c r="E229" s="319"/>
      <c r="F229" s="288"/>
      <c r="G229" s="301"/>
      <c r="H229" s="302"/>
      <c r="I229" s="290"/>
      <c r="J229" s="291"/>
      <c r="K229" s="304"/>
      <c r="L229" s="293"/>
      <c r="M229" s="293"/>
      <c r="N229" s="294"/>
      <c r="O229" s="295"/>
      <c r="P229" s="296"/>
      <c r="Q229" s="297"/>
      <c r="R229" s="298"/>
      <c r="S229" s="299"/>
      <c r="T229" s="292"/>
      <c r="U229" s="300"/>
      <c r="V229" s="293"/>
      <c r="W229" s="323" t="s">
        <v>37</v>
      </c>
      <c r="X229" s="279"/>
      <c r="Y229" s="265"/>
      <c r="Z229" s="266"/>
      <c r="AA229" s="269">
        <f t="shared" si="20"/>
        <v>0</v>
      </c>
      <c r="AB229" s="270"/>
      <c r="AC229" s="255">
        <f t="shared" si="16"/>
        <v>0</v>
      </c>
      <c r="AD229" s="255">
        <f t="shared" si="17"/>
        <v>0</v>
      </c>
      <c r="AE229" s="255">
        <f t="shared" si="18"/>
        <v>0</v>
      </c>
      <c r="AF229" s="255">
        <f t="shared" si="19"/>
        <v>0</v>
      </c>
      <c r="AG229" s="271"/>
    </row>
    <row r="230" spans="1:33" s="21" customFormat="1" ht="16.5" customHeight="1" x14ac:dyDescent="0.2">
      <c r="A230" s="284">
        <v>213</v>
      </c>
      <c r="B230" s="285"/>
      <c r="C230" s="286"/>
      <c r="D230" s="287"/>
      <c r="E230" s="319"/>
      <c r="F230" s="288"/>
      <c r="G230" s="301"/>
      <c r="H230" s="302"/>
      <c r="I230" s="290"/>
      <c r="J230" s="291"/>
      <c r="K230" s="304"/>
      <c r="L230" s="293"/>
      <c r="M230" s="293"/>
      <c r="N230" s="294"/>
      <c r="O230" s="295"/>
      <c r="P230" s="296"/>
      <c r="Q230" s="297"/>
      <c r="R230" s="298"/>
      <c r="S230" s="299"/>
      <c r="T230" s="292"/>
      <c r="U230" s="300"/>
      <c r="V230" s="293"/>
      <c r="W230" s="323" t="s">
        <v>37</v>
      </c>
      <c r="X230" s="279"/>
      <c r="Y230" s="265"/>
      <c r="Z230" s="266"/>
      <c r="AA230" s="269">
        <f t="shared" si="20"/>
        <v>0</v>
      </c>
      <c r="AB230" s="270"/>
      <c r="AC230" s="255">
        <f t="shared" si="16"/>
        <v>0</v>
      </c>
      <c r="AD230" s="255">
        <f t="shared" si="17"/>
        <v>0</v>
      </c>
      <c r="AE230" s="255">
        <f t="shared" si="18"/>
        <v>0</v>
      </c>
      <c r="AF230" s="255">
        <f t="shared" si="19"/>
        <v>0</v>
      </c>
      <c r="AG230" s="271"/>
    </row>
    <row r="231" spans="1:33" s="21" customFormat="1" ht="16.5" customHeight="1" x14ac:dyDescent="0.2">
      <c r="A231" s="284">
        <v>214</v>
      </c>
      <c r="B231" s="285"/>
      <c r="C231" s="286"/>
      <c r="D231" s="287"/>
      <c r="E231" s="319"/>
      <c r="F231" s="288"/>
      <c r="G231" s="301"/>
      <c r="H231" s="302"/>
      <c r="I231" s="290"/>
      <c r="J231" s="291"/>
      <c r="K231" s="304"/>
      <c r="L231" s="293"/>
      <c r="M231" s="293"/>
      <c r="N231" s="294"/>
      <c r="O231" s="295"/>
      <c r="P231" s="296"/>
      <c r="Q231" s="297"/>
      <c r="R231" s="298"/>
      <c r="S231" s="299"/>
      <c r="T231" s="292"/>
      <c r="U231" s="300"/>
      <c r="V231" s="293"/>
      <c r="W231" s="323" t="s">
        <v>37</v>
      </c>
      <c r="X231" s="279"/>
      <c r="Y231" s="265"/>
      <c r="Z231" s="266"/>
      <c r="AA231" s="269">
        <f t="shared" si="20"/>
        <v>0</v>
      </c>
      <c r="AB231" s="270"/>
      <c r="AC231" s="255">
        <f t="shared" si="16"/>
        <v>0</v>
      </c>
      <c r="AD231" s="255">
        <f t="shared" si="17"/>
        <v>0</v>
      </c>
      <c r="AE231" s="255">
        <f t="shared" si="18"/>
        <v>0</v>
      </c>
      <c r="AF231" s="255">
        <f t="shared" si="19"/>
        <v>0</v>
      </c>
      <c r="AG231" s="271"/>
    </row>
    <row r="232" spans="1:33" s="21" customFormat="1" ht="16.5" customHeight="1" x14ac:dyDescent="0.2">
      <c r="A232" s="284">
        <v>215</v>
      </c>
      <c r="B232" s="285"/>
      <c r="C232" s="286"/>
      <c r="D232" s="287"/>
      <c r="E232" s="319"/>
      <c r="F232" s="288"/>
      <c r="G232" s="301"/>
      <c r="H232" s="302"/>
      <c r="I232" s="290"/>
      <c r="J232" s="291"/>
      <c r="K232" s="304"/>
      <c r="L232" s="293"/>
      <c r="M232" s="293"/>
      <c r="N232" s="294"/>
      <c r="O232" s="295"/>
      <c r="P232" s="296"/>
      <c r="Q232" s="297"/>
      <c r="R232" s="298"/>
      <c r="S232" s="299"/>
      <c r="T232" s="292"/>
      <c r="U232" s="300"/>
      <c r="V232" s="293"/>
      <c r="W232" s="323" t="s">
        <v>37</v>
      </c>
      <c r="X232" s="279"/>
      <c r="Y232" s="265"/>
      <c r="Z232" s="266"/>
      <c r="AA232" s="269">
        <f t="shared" si="20"/>
        <v>0</v>
      </c>
      <c r="AB232" s="270"/>
      <c r="AC232" s="255">
        <f t="shared" si="16"/>
        <v>0</v>
      </c>
      <c r="AD232" s="255">
        <f t="shared" si="17"/>
        <v>0</v>
      </c>
      <c r="AE232" s="255">
        <f t="shared" si="18"/>
        <v>0</v>
      </c>
      <c r="AF232" s="255">
        <f t="shared" si="19"/>
        <v>0</v>
      </c>
      <c r="AG232" s="271"/>
    </row>
    <row r="233" spans="1:33" s="21" customFormat="1" ht="16.5" customHeight="1" x14ac:dyDescent="0.2">
      <c r="A233" s="284">
        <v>216</v>
      </c>
      <c r="B233" s="285"/>
      <c r="C233" s="286"/>
      <c r="D233" s="287"/>
      <c r="E233" s="319"/>
      <c r="F233" s="288"/>
      <c r="G233" s="301"/>
      <c r="H233" s="302"/>
      <c r="I233" s="290"/>
      <c r="J233" s="291"/>
      <c r="K233" s="304"/>
      <c r="L233" s="293"/>
      <c r="M233" s="293"/>
      <c r="N233" s="294"/>
      <c r="O233" s="295"/>
      <c r="P233" s="296"/>
      <c r="Q233" s="297"/>
      <c r="R233" s="298"/>
      <c r="S233" s="299"/>
      <c r="T233" s="292"/>
      <c r="U233" s="300"/>
      <c r="V233" s="293"/>
      <c r="W233" s="323" t="s">
        <v>37</v>
      </c>
      <c r="X233" s="279"/>
      <c r="Y233" s="265"/>
      <c r="Z233" s="266"/>
      <c r="AA233" s="269">
        <f t="shared" si="20"/>
        <v>0</v>
      </c>
      <c r="AB233" s="270"/>
      <c r="AC233" s="255">
        <f t="shared" si="16"/>
        <v>0</v>
      </c>
      <c r="AD233" s="255">
        <f t="shared" si="17"/>
        <v>0</v>
      </c>
      <c r="AE233" s="255">
        <f t="shared" si="18"/>
        <v>0</v>
      </c>
      <c r="AF233" s="255">
        <f t="shared" si="19"/>
        <v>0</v>
      </c>
      <c r="AG233" s="271"/>
    </row>
    <row r="234" spans="1:33" s="21" customFormat="1" ht="16.5" customHeight="1" x14ac:dyDescent="0.2">
      <c r="A234" s="284">
        <v>217</v>
      </c>
      <c r="B234" s="285"/>
      <c r="C234" s="286"/>
      <c r="D234" s="287"/>
      <c r="E234" s="319"/>
      <c r="F234" s="288"/>
      <c r="G234" s="301"/>
      <c r="H234" s="302"/>
      <c r="I234" s="290"/>
      <c r="J234" s="291"/>
      <c r="K234" s="304"/>
      <c r="L234" s="293"/>
      <c r="M234" s="293"/>
      <c r="N234" s="294"/>
      <c r="O234" s="295"/>
      <c r="P234" s="296"/>
      <c r="Q234" s="297"/>
      <c r="R234" s="298"/>
      <c r="S234" s="299"/>
      <c r="T234" s="292"/>
      <c r="U234" s="300"/>
      <c r="V234" s="293"/>
      <c r="W234" s="323" t="s">
        <v>37</v>
      </c>
      <c r="X234" s="279"/>
      <c r="Y234" s="265"/>
      <c r="Z234" s="266"/>
      <c r="AA234" s="269">
        <f t="shared" si="20"/>
        <v>0</v>
      </c>
      <c r="AB234" s="270"/>
      <c r="AC234" s="255">
        <f t="shared" si="16"/>
        <v>0</v>
      </c>
      <c r="AD234" s="255">
        <f t="shared" si="17"/>
        <v>0</v>
      </c>
      <c r="AE234" s="255">
        <f t="shared" si="18"/>
        <v>0</v>
      </c>
      <c r="AF234" s="255">
        <f t="shared" si="19"/>
        <v>0</v>
      </c>
      <c r="AG234" s="271"/>
    </row>
    <row r="235" spans="1:33" s="21" customFormat="1" ht="16.5" customHeight="1" x14ac:dyDescent="0.2">
      <c r="A235" s="284">
        <v>218</v>
      </c>
      <c r="B235" s="285"/>
      <c r="C235" s="286"/>
      <c r="D235" s="287"/>
      <c r="E235" s="319"/>
      <c r="F235" s="288"/>
      <c r="G235" s="301"/>
      <c r="H235" s="302"/>
      <c r="I235" s="290"/>
      <c r="J235" s="291"/>
      <c r="K235" s="304"/>
      <c r="L235" s="293"/>
      <c r="M235" s="293"/>
      <c r="N235" s="294"/>
      <c r="O235" s="295"/>
      <c r="P235" s="296"/>
      <c r="Q235" s="297"/>
      <c r="R235" s="298"/>
      <c r="S235" s="299"/>
      <c r="T235" s="304"/>
      <c r="U235" s="300"/>
      <c r="V235" s="293"/>
      <c r="W235" s="323" t="s">
        <v>37</v>
      </c>
      <c r="X235" s="279"/>
      <c r="Y235" s="265"/>
      <c r="Z235" s="266"/>
      <c r="AA235" s="269">
        <f t="shared" si="20"/>
        <v>0</v>
      </c>
      <c r="AB235" s="270"/>
      <c r="AC235" s="255">
        <f t="shared" si="16"/>
        <v>0</v>
      </c>
      <c r="AD235" s="255">
        <f t="shared" si="17"/>
        <v>0</v>
      </c>
      <c r="AE235" s="255">
        <f t="shared" si="18"/>
        <v>0</v>
      </c>
      <c r="AF235" s="255">
        <f t="shared" si="19"/>
        <v>0</v>
      </c>
      <c r="AG235" s="271"/>
    </row>
    <row r="236" spans="1:33" s="21" customFormat="1" ht="16.5" customHeight="1" x14ac:dyDescent="0.2">
      <c r="A236" s="284">
        <v>219</v>
      </c>
      <c r="B236" s="285"/>
      <c r="C236" s="286"/>
      <c r="D236" s="287"/>
      <c r="E236" s="319"/>
      <c r="F236" s="288"/>
      <c r="G236" s="301"/>
      <c r="H236" s="302"/>
      <c r="I236" s="290"/>
      <c r="J236" s="291"/>
      <c r="K236" s="304"/>
      <c r="L236" s="293"/>
      <c r="M236" s="293"/>
      <c r="N236" s="294"/>
      <c r="O236" s="295"/>
      <c r="P236" s="296"/>
      <c r="Q236" s="297"/>
      <c r="R236" s="298"/>
      <c r="S236" s="299"/>
      <c r="T236" s="292"/>
      <c r="U236" s="300"/>
      <c r="V236" s="293"/>
      <c r="W236" s="323" t="s">
        <v>37</v>
      </c>
      <c r="X236" s="279"/>
      <c r="Y236" s="265"/>
      <c r="Z236" s="266"/>
      <c r="AA236" s="269">
        <f t="shared" si="20"/>
        <v>0</v>
      </c>
      <c r="AB236" s="270"/>
      <c r="AC236" s="255">
        <f t="shared" si="16"/>
        <v>0</v>
      </c>
      <c r="AD236" s="255">
        <f t="shared" si="17"/>
        <v>0</v>
      </c>
      <c r="AE236" s="255">
        <f t="shared" si="18"/>
        <v>0</v>
      </c>
      <c r="AF236" s="255">
        <f t="shared" si="19"/>
        <v>0</v>
      </c>
      <c r="AG236" s="271"/>
    </row>
    <row r="237" spans="1:33" s="21" customFormat="1" ht="16.5" customHeight="1" x14ac:dyDescent="0.2">
      <c r="A237" s="284">
        <v>220</v>
      </c>
      <c r="B237" s="285"/>
      <c r="C237" s="286"/>
      <c r="D237" s="287"/>
      <c r="E237" s="319"/>
      <c r="F237" s="288"/>
      <c r="G237" s="301"/>
      <c r="H237" s="302"/>
      <c r="I237" s="290"/>
      <c r="J237" s="291"/>
      <c r="K237" s="304"/>
      <c r="L237" s="293"/>
      <c r="M237" s="293"/>
      <c r="N237" s="294"/>
      <c r="O237" s="295"/>
      <c r="P237" s="296"/>
      <c r="Q237" s="297"/>
      <c r="R237" s="298"/>
      <c r="S237" s="299"/>
      <c r="T237" s="292"/>
      <c r="U237" s="300"/>
      <c r="V237" s="293"/>
      <c r="W237" s="323" t="s">
        <v>37</v>
      </c>
      <c r="X237" s="279"/>
      <c r="Y237" s="265"/>
      <c r="Z237" s="266"/>
      <c r="AA237" s="269">
        <f t="shared" si="20"/>
        <v>0</v>
      </c>
      <c r="AB237" s="270"/>
      <c r="AC237" s="255">
        <f t="shared" si="16"/>
        <v>0</v>
      </c>
      <c r="AD237" s="255">
        <f t="shared" si="17"/>
        <v>0</v>
      </c>
      <c r="AE237" s="255">
        <f t="shared" si="18"/>
        <v>0</v>
      </c>
      <c r="AF237" s="255">
        <f t="shared" si="19"/>
        <v>0</v>
      </c>
      <c r="AG237" s="271"/>
    </row>
    <row r="238" spans="1:33" s="21" customFormat="1" ht="16.5" customHeight="1" x14ac:dyDescent="0.2">
      <c r="A238" s="284">
        <v>221</v>
      </c>
      <c r="B238" s="285"/>
      <c r="C238" s="286"/>
      <c r="D238" s="287"/>
      <c r="E238" s="319"/>
      <c r="F238" s="288"/>
      <c r="G238" s="301"/>
      <c r="H238" s="302"/>
      <c r="I238" s="290"/>
      <c r="J238" s="291"/>
      <c r="K238" s="304"/>
      <c r="L238" s="293"/>
      <c r="M238" s="293"/>
      <c r="N238" s="294"/>
      <c r="O238" s="295"/>
      <c r="P238" s="296"/>
      <c r="Q238" s="297"/>
      <c r="R238" s="298"/>
      <c r="S238" s="299"/>
      <c r="T238" s="292"/>
      <c r="U238" s="300"/>
      <c r="V238" s="293"/>
      <c r="W238" s="323" t="s">
        <v>37</v>
      </c>
      <c r="X238" s="279"/>
      <c r="Y238" s="265"/>
      <c r="Z238" s="266"/>
      <c r="AA238" s="269">
        <f t="shared" si="20"/>
        <v>0</v>
      </c>
      <c r="AB238" s="270"/>
      <c r="AC238" s="255">
        <f t="shared" si="16"/>
        <v>0</v>
      </c>
      <c r="AD238" s="255">
        <f t="shared" si="17"/>
        <v>0</v>
      </c>
      <c r="AE238" s="255">
        <f t="shared" si="18"/>
        <v>0</v>
      </c>
      <c r="AF238" s="255">
        <f t="shared" si="19"/>
        <v>0</v>
      </c>
      <c r="AG238" s="271"/>
    </row>
    <row r="239" spans="1:33" s="21" customFormat="1" ht="16.5" customHeight="1" x14ac:dyDescent="0.2">
      <c r="A239" s="284">
        <v>222</v>
      </c>
      <c r="B239" s="285"/>
      <c r="C239" s="286"/>
      <c r="D239" s="287"/>
      <c r="E239" s="319"/>
      <c r="F239" s="288"/>
      <c r="G239" s="301"/>
      <c r="H239" s="302"/>
      <c r="I239" s="290"/>
      <c r="J239" s="291"/>
      <c r="K239" s="304"/>
      <c r="L239" s="293"/>
      <c r="M239" s="293"/>
      <c r="N239" s="294"/>
      <c r="O239" s="295"/>
      <c r="P239" s="296"/>
      <c r="Q239" s="297"/>
      <c r="R239" s="298"/>
      <c r="S239" s="299"/>
      <c r="T239" s="292"/>
      <c r="U239" s="300"/>
      <c r="V239" s="293"/>
      <c r="W239" s="323" t="s">
        <v>37</v>
      </c>
      <c r="X239" s="279"/>
      <c r="Y239" s="265"/>
      <c r="Z239" s="266"/>
      <c r="AA239" s="269">
        <f t="shared" si="20"/>
        <v>0</v>
      </c>
      <c r="AB239" s="270"/>
      <c r="AC239" s="255">
        <f t="shared" si="16"/>
        <v>0</v>
      </c>
      <c r="AD239" s="255">
        <f t="shared" si="17"/>
        <v>0</v>
      </c>
      <c r="AE239" s="255">
        <f t="shared" si="18"/>
        <v>0</v>
      </c>
      <c r="AF239" s="255">
        <f t="shared" si="19"/>
        <v>0</v>
      </c>
      <c r="AG239" s="271"/>
    </row>
    <row r="240" spans="1:33" s="21" customFormat="1" ht="16.5" customHeight="1" x14ac:dyDescent="0.2">
      <c r="A240" s="284">
        <v>223</v>
      </c>
      <c r="B240" s="285"/>
      <c r="C240" s="286"/>
      <c r="D240" s="287"/>
      <c r="E240" s="319"/>
      <c r="F240" s="288"/>
      <c r="G240" s="301"/>
      <c r="H240" s="302"/>
      <c r="I240" s="290"/>
      <c r="J240" s="291"/>
      <c r="K240" s="304"/>
      <c r="L240" s="293"/>
      <c r="M240" s="293"/>
      <c r="N240" s="294"/>
      <c r="O240" s="295"/>
      <c r="P240" s="296"/>
      <c r="Q240" s="297"/>
      <c r="R240" s="298"/>
      <c r="S240" s="299"/>
      <c r="T240" s="292"/>
      <c r="U240" s="300"/>
      <c r="V240" s="293"/>
      <c r="W240" s="323" t="s">
        <v>37</v>
      </c>
      <c r="X240" s="279"/>
      <c r="Y240" s="265"/>
      <c r="Z240" s="266"/>
      <c r="AA240" s="269">
        <f t="shared" si="20"/>
        <v>0</v>
      </c>
      <c r="AB240" s="270"/>
      <c r="AC240" s="255">
        <f t="shared" si="16"/>
        <v>0</v>
      </c>
      <c r="AD240" s="255">
        <f t="shared" si="17"/>
        <v>0</v>
      </c>
      <c r="AE240" s="255">
        <f t="shared" si="18"/>
        <v>0</v>
      </c>
      <c r="AF240" s="255">
        <f t="shared" si="19"/>
        <v>0</v>
      </c>
      <c r="AG240" s="271"/>
    </row>
    <row r="241" spans="1:33" s="21" customFormat="1" ht="16.5" customHeight="1" x14ac:dyDescent="0.2">
      <c r="A241" s="284">
        <v>224</v>
      </c>
      <c r="B241" s="285"/>
      <c r="C241" s="286"/>
      <c r="D241" s="287"/>
      <c r="E241" s="319"/>
      <c r="F241" s="288"/>
      <c r="G241" s="301"/>
      <c r="H241" s="302"/>
      <c r="I241" s="290"/>
      <c r="J241" s="291"/>
      <c r="K241" s="304"/>
      <c r="L241" s="293"/>
      <c r="M241" s="293"/>
      <c r="N241" s="294"/>
      <c r="O241" s="295"/>
      <c r="P241" s="296"/>
      <c r="Q241" s="297"/>
      <c r="R241" s="298"/>
      <c r="S241" s="299"/>
      <c r="T241" s="292"/>
      <c r="U241" s="300"/>
      <c r="V241" s="293"/>
      <c r="W241" s="323" t="s">
        <v>37</v>
      </c>
      <c r="X241" s="279"/>
      <c r="Y241" s="265"/>
      <c r="Z241" s="266"/>
      <c r="AA241" s="269">
        <f t="shared" si="20"/>
        <v>0</v>
      </c>
      <c r="AB241" s="270"/>
      <c r="AC241" s="255">
        <f t="shared" si="16"/>
        <v>0</v>
      </c>
      <c r="AD241" s="255">
        <f t="shared" si="17"/>
        <v>0</v>
      </c>
      <c r="AE241" s="255">
        <f t="shared" si="18"/>
        <v>0</v>
      </c>
      <c r="AF241" s="255">
        <f t="shared" si="19"/>
        <v>0</v>
      </c>
      <c r="AG241" s="271"/>
    </row>
    <row r="242" spans="1:33" s="21" customFormat="1" ht="16.5" customHeight="1" x14ac:dyDescent="0.2">
      <c r="A242" s="284">
        <v>225</v>
      </c>
      <c r="B242" s="285"/>
      <c r="C242" s="286"/>
      <c r="D242" s="287"/>
      <c r="E242" s="319"/>
      <c r="F242" s="288"/>
      <c r="G242" s="301"/>
      <c r="H242" s="302"/>
      <c r="I242" s="290"/>
      <c r="J242" s="291"/>
      <c r="K242" s="304"/>
      <c r="L242" s="293"/>
      <c r="M242" s="293"/>
      <c r="N242" s="294"/>
      <c r="O242" s="295"/>
      <c r="P242" s="296"/>
      <c r="Q242" s="297"/>
      <c r="R242" s="298"/>
      <c r="S242" s="299"/>
      <c r="T242" s="292"/>
      <c r="U242" s="300"/>
      <c r="V242" s="293"/>
      <c r="W242" s="323" t="s">
        <v>37</v>
      </c>
      <c r="X242" s="279"/>
      <c r="Y242" s="265"/>
      <c r="Z242" s="266"/>
      <c r="AA242" s="269">
        <f t="shared" si="20"/>
        <v>0</v>
      </c>
      <c r="AB242" s="270"/>
      <c r="AC242" s="255">
        <f t="shared" si="16"/>
        <v>0</v>
      </c>
      <c r="AD242" s="255">
        <f t="shared" si="17"/>
        <v>0</v>
      </c>
      <c r="AE242" s="255">
        <f t="shared" si="18"/>
        <v>0</v>
      </c>
      <c r="AF242" s="255">
        <f t="shared" si="19"/>
        <v>0</v>
      </c>
      <c r="AG242" s="271"/>
    </row>
    <row r="243" spans="1:33" s="21" customFormat="1" ht="16.5" customHeight="1" x14ac:dyDescent="0.2">
      <c r="A243" s="284">
        <v>226</v>
      </c>
      <c r="B243" s="285"/>
      <c r="C243" s="286"/>
      <c r="D243" s="287"/>
      <c r="E243" s="319"/>
      <c r="F243" s="288"/>
      <c r="G243" s="301"/>
      <c r="H243" s="302"/>
      <c r="I243" s="290"/>
      <c r="J243" s="291"/>
      <c r="K243" s="304"/>
      <c r="L243" s="293"/>
      <c r="M243" s="293"/>
      <c r="N243" s="294"/>
      <c r="O243" s="295"/>
      <c r="P243" s="296"/>
      <c r="Q243" s="297"/>
      <c r="R243" s="298"/>
      <c r="S243" s="299"/>
      <c r="T243" s="292"/>
      <c r="U243" s="300"/>
      <c r="V243" s="293"/>
      <c r="W243" s="323" t="s">
        <v>37</v>
      </c>
      <c r="X243" s="279"/>
      <c r="Y243" s="265"/>
      <c r="Z243" s="266"/>
      <c r="AA243" s="269">
        <f t="shared" si="20"/>
        <v>0</v>
      </c>
      <c r="AB243" s="270"/>
      <c r="AC243" s="255">
        <f t="shared" si="16"/>
        <v>0</v>
      </c>
      <c r="AD243" s="255">
        <f t="shared" si="17"/>
        <v>0</v>
      </c>
      <c r="AE243" s="255">
        <f t="shared" si="18"/>
        <v>0</v>
      </c>
      <c r="AF243" s="255">
        <f t="shared" si="19"/>
        <v>0</v>
      </c>
      <c r="AG243" s="271"/>
    </row>
    <row r="244" spans="1:33" s="21" customFormat="1" ht="16.5" customHeight="1" x14ac:dyDescent="0.2">
      <c r="A244" s="284">
        <v>227</v>
      </c>
      <c r="B244" s="285"/>
      <c r="C244" s="286"/>
      <c r="D244" s="287"/>
      <c r="E244" s="319"/>
      <c r="F244" s="288"/>
      <c r="G244" s="301"/>
      <c r="H244" s="302"/>
      <c r="I244" s="290"/>
      <c r="J244" s="291"/>
      <c r="K244" s="304"/>
      <c r="L244" s="293"/>
      <c r="M244" s="293"/>
      <c r="N244" s="294"/>
      <c r="O244" s="295"/>
      <c r="P244" s="296"/>
      <c r="Q244" s="297"/>
      <c r="R244" s="298"/>
      <c r="S244" s="299"/>
      <c r="T244" s="292"/>
      <c r="U244" s="300"/>
      <c r="V244" s="293"/>
      <c r="W244" s="323" t="s">
        <v>37</v>
      </c>
      <c r="X244" s="279"/>
      <c r="Y244" s="265"/>
      <c r="Z244" s="266"/>
      <c r="AA244" s="269">
        <f t="shared" si="20"/>
        <v>0</v>
      </c>
      <c r="AB244" s="270"/>
      <c r="AC244" s="255">
        <f t="shared" si="16"/>
        <v>0</v>
      </c>
      <c r="AD244" s="255">
        <f t="shared" si="17"/>
        <v>0</v>
      </c>
      <c r="AE244" s="255">
        <f t="shared" si="18"/>
        <v>0</v>
      </c>
      <c r="AF244" s="255">
        <f t="shared" si="19"/>
        <v>0</v>
      </c>
      <c r="AG244" s="271"/>
    </row>
    <row r="245" spans="1:33" s="21" customFormat="1" ht="16.5" customHeight="1" x14ac:dyDescent="0.2">
      <c r="A245" s="284">
        <v>228</v>
      </c>
      <c r="B245" s="285"/>
      <c r="C245" s="286"/>
      <c r="D245" s="287"/>
      <c r="E245" s="319"/>
      <c r="F245" s="288"/>
      <c r="G245" s="301"/>
      <c r="H245" s="302"/>
      <c r="I245" s="290"/>
      <c r="J245" s="291"/>
      <c r="K245" s="304"/>
      <c r="L245" s="293"/>
      <c r="M245" s="293"/>
      <c r="N245" s="294"/>
      <c r="O245" s="295"/>
      <c r="P245" s="296"/>
      <c r="Q245" s="297"/>
      <c r="R245" s="298"/>
      <c r="S245" s="299"/>
      <c r="T245" s="292"/>
      <c r="U245" s="300"/>
      <c r="V245" s="293"/>
      <c r="W245" s="323" t="s">
        <v>37</v>
      </c>
      <c r="X245" s="279"/>
      <c r="Y245" s="265"/>
      <c r="Z245" s="266"/>
      <c r="AA245" s="269">
        <f t="shared" si="20"/>
        <v>0</v>
      </c>
      <c r="AB245" s="270"/>
      <c r="AC245" s="255">
        <f t="shared" si="16"/>
        <v>0</v>
      </c>
      <c r="AD245" s="255">
        <f t="shared" si="17"/>
        <v>0</v>
      </c>
      <c r="AE245" s="255">
        <f t="shared" si="18"/>
        <v>0</v>
      </c>
      <c r="AF245" s="255">
        <f t="shared" si="19"/>
        <v>0</v>
      </c>
      <c r="AG245" s="271"/>
    </row>
    <row r="246" spans="1:33" s="21" customFormat="1" ht="16.5" customHeight="1" x14ac:dyDescent="0.2">
      <c r="A246" s="284">
        <v>229</v>
      </c>
      <c r="B246" s="285"/>
      <c r="C246" s="286"/>
      <c r="D246" s="287"/>
      <c r="E246" s="319"/>
      <c r="F246" s="288"/>
      <c r="G246" s="301"/>
      <c r="H246" s="302"/>
      <c r="I246" s="290"/>
      <c r="J246" s="291"/>
      <c r="K246" s="304"/>
      <c r="L246" s="293"/>
      <c r="M246" s="293"/>
      <c r="N246" s="294"/>
      <c r="O246" s="295"/>
      <c r="P246" s="296"/>
      <c r="Q246" s="297"/>
      <c r="R246" s="298"/>
      <c r="S246" s="299"/>
      <c r="T246" s="292"/>
      <c r="U246" s="300"/>
      <c r="V246" s="293"/>
      <c r="W246" s="323" t="s">
        <v>37</v>
      </c>
      <c r="X246" s="279"/>
      <c r="Y246" s="265"/>
      <c r="Z246" s="266"/>
      <c r="AA246" s="269">
        <f t="shared" si="20"/>
        <v>0</v>
      </c>
      <c r="AB246" s="270"/>
      <c r="AC246" s="255">
        <f t="shared" si="16"/>
        <v>0</v>
      </c>
      <c r="AD246" s="255">
        <f t="shared" si="17"/>
        <v>0</v>
      </c>
      <c r="AE246" s="255">
        <f t="shared" si="18"/>
        <v>0</v>
      </c>
      <c r="AF246" s="255">
        <f t="shared" si="19"/>
        <v>0</v>
      </c>
      <c r="AG246" s="271"/>
    </row>
    <row r="247" spans="1:33" s="21" customFormat="1" ht="16.5" customHeight="1" x14ac:dyDescent="0.2">
      <c r="A247" s="284">
        <v>230</v>
      </c>
      <c r="B247" s="285"/>
      <c r="C247" s="286"/>
      <c r="D247" s="287"/>
      <c r="E247" s="319"/>
      <c r="F247" s="288"/>
      <c r="G247" s="301"/>
      <c r="H247" s="302"/>
      <c r="I247" s="290"/>
      <c r="J247" s="291"/>
      <c r="K247" s="304"/>
      <c r="L247" s="293"/>
      <c r="M247" s="293"/>
      <c r="N247" s="294"/>
      <c r="O247" s="295"/>
      <c r="P247" s="296"/>
      <c r="Q247" s="297"/>
      <c r="R247" s="298"/>
      <c r="S247" s="299"/>
      <c r="T247" s="292"/>
      <c r="U247" s="300"/>
      <c r="V247" s="293"/>
      <c r="W247" s="323" t="s">
        <v>37</v>
      </c>
      <c r="X247" s="279"/>
      <c r="Y247" s="265"/>
      <c r="Z247" s="266"/>
      <c r="AA247" s="269">
        <f t="shared" si="20"/>
        <v>0</v>
      </c>
      <c r="AB247" s="270"/>
      <c r="AC247" s="255">
        <f t="shared" si="16"/>
        <v>0</v>
      </c>
      <c r="AD247" s="255">
        <f t="shared" si="17"/>
        <v>0</v>
      </c>
      <c r="AE247" s="255">
        <f t="shared" si="18"/>
        <v>0</v>
      </c>
      <c r="AF247" s="255">
        <f t="shared" si="19"/>
        <v>0</v>
      </c>
      <c r="AG247" s="271"/>
    </row>
    <row r="248" spans="1:33" s="21" customFormat="1" ht="16.5" customHeight="1" x14ac:dyDescent="0.2">
      <c r="A248" s="284">
        <v>231</v>
      </c>
      <c r="B248" s="285"/>
      <c r="C248" s="286"/>
      <c r="D248" s="287"/>
      <c r="E248" s="319"/>
      <c r="F248" s="288"/>
      <c r="G248" s="301"/>
      <c r="H248" s="302"/>
      <c r="I248" s="290"/>
      <c r="J248" s="291"/>
      <c r="K248" s="304"/>
      <c r="L248" s="293"/>
      <c r="M248" s="293"/>
      <c r="N248" s="294"/>
      <c r="O248" s="295"/>
      <c r="P248" s="296"/>
      <c r="Q248" s="297"/>
      <c r="R248" s="298"/>
      <c r="S248" s="299"/>
      <c r="T248" s="292"/>
      <c r="U248" s="300"/>
      <c r="V248" s="293"/>
      <c r="W248" s="323" t="s">
        <v>37</v>
      </c>
      <c r="X248" s="279"/>
      <c r="Y248" s="265"/>
      <c r="Z248" s="266"/>
      <c r="AA248" s="269">
        <f t="shared" si="20"/>
        <v>0</v>
      </c>
      <c r="AB248" s="270"/>
      <c r="AC248" s="255">
        <f t="shared" si="16"/>
        <v>0</v>
      </c>
      <c r="AD248" s="255">
        <f t="shared" si="17"/>
        <v>0</v>
      </c>
      <c r="AE248" s="255">
        <f t="shared" si="18"/>
        <v>0</v>
      </c>
      <c r="AF248" s="255">
        <f t="shared" si="19"/>
        <v>0</v>
      </c>
      <c r="AG248" s="271"/>
    </row>
    <row r="249" spans="1:33" s="21" customFormat="1" ht="16.5" customHeight="1" x14ac:dyDescent="0.2">
      <c r="A249" s="284">
        <v>232</v>
      </c>
      <c r="B249" s="285"/>
      <c r="C249" s="286"/>
      <c r="D249" s="287"/>
      <c r="E249" s="319"/>
      <c r="F249" s="288"/>
      <c r="G249" s="301"/>
      <c r="H249" s="302"/>
      <c r="I249" s="290"/>
      <c r="J249" s="291"/>
      <c r="K249" s="304"/>
      <c r="L249" s="293"/>
      <c r="M249" s="293"/>
      <c r="N249" s="294"/>
      <c r="O249" s="295"/>
      <c r="P249" s="296"/>
      <c r="Q249" s="297"/>
      <c r="R249" s="298"/>
      <c r="S249" s="299"/>
      <c r="T249" s="292"/>
      <c r="U249" s="300"/>
      <c r="V249" s="293"/>
      <c r="W249" s="323" t="s">
        <v>37</v>
      </c>
      <c r="X249" s="279"/>
      <c r="Y249" s="265"/>
      <c r="Z249" s="266"/>
      <c r="AA249" s="269">
        <f t="shared" si="20"/>
        <v>0</v>
      </c>
      <c r="AB249" s="270"/>
      <c r="AC249" s="255">
        <f t="shared" si="16"/>
        <v>0</v>
      </c>
      <c r="AD249" s="255">
        <f t="shared" si="17"/>
        <v>0</v>
      </c>
      <c r="AE249" s="255">
        <f t="shared" si="18"/>
        <v>0</v>
      </c>
      <c r="AF249" s="255">
        <f t="shared" si="19"/>
        <v>0</v>
      </c>
      <c r="AG249" s="271"/>
    </row>
    <row r="250" spans="1:33" s="21" customFormat="1" ht="16.5" customHeight="1" x14ac:dyDescent="0.2">
      <c r="A250" s="284">
        <v>233</v>
      </c>
      <c r="B250" s="285"/>
      <c r="C250" s="286"/>
      <c r="D250" s="287"/>
      <c r="E250" s="319"/>
      <c r="F250" s="288"/>
      <c r="G250" s="301"/>
      <c r="H250" s="302"/>
      <c r="I250" s="290"/>
      <c r="J250" s="291"/>
      <c r="K250" s="304"/>
      <c r="L250" s="293"/>
      <c r="M250" s="293"/>
      <c r="N250" s="294"/>
      <c r="O250" s="295"/>
      <c r="P250" s="296"/>
      <c r="Q250" s="297"/>
      <c r="R250" s="298"/>
      <c r="S250" s="299"/>
      <c r="T250" s="292"/>
      <c r="U250" s="300"/>
      <c r="V250" s="293"/>
      <c r="W250" s="323" t="s">
        <v>37</v>
      </c>
      <c r="X250" s="279"/>
      <c r="Y250" s="265"/>
      <c r="Z250" s="266"/>
      <c r="AA250" s="269">
        <f t="shared" si="20"/>
        <v>0</v>
      </c>
      <c r="AB250" s="270"/>
      <c r="AC250" s="255">
        <f t="shared" si="16"/>
        <v>0</v>
      </c>
      <c r="AD250" s="255">
        <f t="shared" si="17"/>
        <v>0</v>
      </c>
      <c r="AE250" s="255">
        <f t="shared" si="18"/>
        <v>0</v>
      </c>
      <c r="AF250" s="255">
        <f t="shared" si="19"/>
        <v>0</v>
      </c>
      <c r="AG250" s="271"/>
    </row>
    <row r="251" spans="1:33" s="21" customFormat="1" ht="16.5" customHeight="1" x14ac:dyDescent="0.2">
      <c r="A251" s="284">
        <v>234</v>
      </c>
      <c r="B251" s="285"/>
      <c r="C251" s="286"/>
      <c r="D251" s="287"/>
      <c r="E251" s="319"/>
      <c r="F251" s="288"/>
      <c r="G251" s="301"/>
      <c r="H251" s="302"/>
      <c r="I251" s="290"/>
      <c r="J251" s="291"/>
      <c r="K251" s="304"/>
      <c r="L251" s="293"/>
      <c r="M251" s="293"/>
      <c r="N251" s="294"/>
      <c r="O251" s="295"/>
      <c r="P251" s="296"/>
      <c r="Q251" s="297"/>
      <c r="R251" s="298"/>
      <c r="S251" s="299"/>
      <c r="T251" s="292"/>
      <c r="U251" s="300"/>
      <c r="V251" s="293"/>
      <c r="W251" s="323" t="s">
        <v>37</v>
      </c>
      <c r="X251" s="279"/>
      <c r="Y251" s="265"/>
      <c r="Z251" s="266"/>
      <c r="AA251" s="269">
        <f t="shared" si="20"/>
        <v>0</v>
      </c>
      <c r="AB251" s="270"/>
      <c r="AC251" s="255">
        <f t="shared" si="16"/>
        <v>0</v>
      </c>
      <c r="AD251" s="255">
        <f t="shared" si="17"/>
        <v>0</v>
      </c>
      <c r="AE251" s="255">
        <f t="shared" si="18"/>
        <v>0</v>
      </c>
      <c r="AF251" s="255">
        <f t="shared" si="19"/>
        <v>0</v>
      </c>
      <c r="AG251" s="271"/>
    </row>
    <row r="252" spans="1:33" s="21" customFormat="1" ht="16.5" customHeight="1" x14ac:dyDescent="0.2">
      <c r="A252" s="284">
        <v>235</v>
      </c>
      <c r="B252" s="285"/>
      <c r="C252" s="286"/>
      <c r="D252" s="287"/>
      <c r="E252" s="319"/>
      <c r="F252" s="288"/>
      <c r="G252" s="301"/>
      <c r="H252" s="302"/>
      <c r="I252" s="290"/>
      <c r="J252" s="291"/>
      <c r="K252" s="304"/>
      <c r="L252" s="293"/>
      <c r="M252" s="293"/>
      <c r="N252" s="294"/>
      <c r="O252" s="295"/>
      <c r="P252" s="296"/>
      <c r="Q252" s="297"/>
      <c r="R252" s="298"/>
      <c r="S252" s="299"/>
      <c r="T252" s="292"/>
      <c r="U252" s="300"/>
      <c r="V252" s="293"/>
      <c r="W252" s="323" t="s">
        <v>37</v>
      </c>
      <c r="X252" s="279"/>
      <c r="Y252" s="265"/>
      <c r="Z252" s="266"/>
      <c r="AA252" s="269">
        <f t="shared" si="20"/>
        <v>0</v>
      </c>
      <c r="AB252" s="270"/>
      <c r="AC252" s="255">
        <f t="shared" si="16"/>
        <v>0</v>
      </c>
      <c r="AD252" s="255">
        <f t="shared" si="17"/>
        <v>0</v>
      </c>
      <c r="AE252" s="255">
        <f t="shared" si="18"/>
        <v>0</v>
      </c>
      <c r="AF252" s="255">
        <f t="shared" si="19"/>
        <v>0</v>
      </c>
      <c r="AG252" s="271"/>
    </row>
    <row r="253" spans="1:33" s="21" customFormat="1" ht="16.5" customHeight="1" x14ac:dyDescent="0.2">
      <c r="A253" s="284">
        <v>236</v>
      </c>
      <c r="B253" s="285"/>
      <c r="C253" s="286"/>
      <c r="D253" s="287"/>
      <c r="E253" s="319"/>
      <c r="F253" s="288"/>
      <c r="G253" s="301"/>
      <c r="H253" s="302"/>
      <c r="I253" s="290"/>
      <c r="J253" s="291"/>
      <c r="K253" s="304"/>
      <c r="L253" s="293"/>
      <c r="M253" s="293"/>
      <c r="N253" s="294"/>
      <c r="O253" s="295"/>
      <c r="P253" s="296"/>
      <c r="Q253" s="297"/>
      <c r="R253" s="298"/>
      <c r="S253" s="299"/>
      <c r="T253" s="292"/>
      <c r="U253" s="300"/>
      <c r="V253" s="293"/>
      <c r="W253" s="323" t="s">
        <v>37</v>
      </c>
      <c r="X253" s="279"/>
      <c r="Y253" s="265"/>
      <c r="Z253" s="266"/>
      <c r="AA253" s="269">
        <f t="shared" si="20"/>
        <v>0</v>
      </c>
      <c r="AB253" s="270"/>
      <c r="AC253" s="255">
        <f t="shared" si="16"/>
        <v>0</v>
      </c>
      <c r="AD253" s="255">
        <f t="shared" si="17"/>
        <v>0</v>
      </c>
      <c r="AE253" s="255">
        <f t="shared" si="18"/>
        <v>0</v>
      </c>
      <c r="AF253" s="255">
        <f t="shared" si="19"/>
        <v>0</v>
      </c>
      <c r="AG253" s="271"/>
    </row>
    <row r="254" spans="1:33" s="21" customFormat="1" ht="16.5" customHeight="1" x14ac:dyDescent="0.2">
      <c r="A254" s="284">
        <v>237</v>
      </c>
      <c r="B254" s="285"/>
      <c r="C254" s="286"/>
      <c r="D254" s="287"/>
      <c r="E254" s="319"/>
      <c r="F254" s="288"/>
      <c r="G254" s="301"/>
      <c r="H254" s="302"/>
      <c r="I254" s="290"/>
      <c r="J254" s="291"/>
      <c r="K254" s="304"/>
      <c r="L254" s="293"/>
      <c r="M254" s="293"/>
      <c r="N254" s="294"/>
      <c r="O254" s="295"/>
      <c r="P254" s="296"/>
      <c r="Q254" s="297"/>
      <c r="R254" s="298"/>
      <c r="S254" s="299"/>
      <c r="T254" s="292"/>
      <c r="U254" s="300"/>
      <c r="V254" s="293"/>
      <c r="W254" s="323" t="s">
        <v>37</v>
      </c>
      <c r="X254" s="279"/>
      <c r="Y254" s="265"/>
      <c r="Z254" s="266"/>
      <c r="AA254" s="269">
        <f t="shared" si="20"/>
        <v>0</v>
      </c>
      <c r="AB254" s="270"/>
      <c r="AC254" s="255">
        <f t="shared" si="16"/>
        <v>0</v>
      </c>
      <c r="AD254" s="255">
        <f t="shared" si="17"/>
        <v>0</v>
      </c>
      <c r="AE254" s="255">
        <f t="shared" si="18"/>
        <v>0</v>
      </c>
      <c r="AF254" s="255">
        <f t="shared" si="19"/>
        <v>0</v>
      </c>
      <c r="AG254" s="271"/>
    </row>
    <row r="255" spans="1:33" s="21" customFormat="1" ht="16.5" customHeight="1" x14ac:dyDescent="0.2">
      <c r="A255" s="284">
        <v>238</v>
      </c>
      <c r="B255" s="285"/>
      <c r="C255" s="286"/>
      <c r="D255" s="287"/>
      <c r="E255" s="319"/>
      <c r="F255" s="288"/>
      <c r="G255" s="301"/>
      <c r="H255" s="302"/>
      <c r="I255" s="290"/>
      <c r="J255" s="291"/>
      <c r="K255" s="304"/>
      <c r="L255" s="293"/>
      <c r="M255" s="293"/>
      <c r="N255" s="294"/>
      <c r="O255" s="295"/>
      <c r="P255" s="296"/>
      <c r="Q255" s="297"/>
      <c r="R255" s="298"/>
      <c r="S255" s="299"/>
      <c r="T255" s="292"/>
      <c r="U255" s="300"/>
      <c r="V255" s="293"/>
      <c r="W255" s="323" t="s">
        <v>37</v>
      </c>
      <c r="X255" s="279"/>
      <c r="Y255" s="265"/>
      <c r="Z255" s="266"/>
      <c r="AA255" s="269">
        <f t="shared" si="20"/>
        <v>0</v>
      </c>
      <c r="AB255" s="270"/>
      <c r="AC255" s="255">
        <f t="shared" si="16"/>
        <v>0</v>
      </c>
      <c r="AD255" s="255">
        <f t="shared" si="17"/>
        <v>0</v>
      </c>
      <c r="AE255" s="255">
        <f t="shared" si="18"/>
        <v>0</v>
      </c>
      <c r="AF255" s="255">
        <f t="shared" si="19"/>
        <v>0</v>
      </c>
      <c r="AG255" s="271"/>
    </row>
    <row r="256" spans="1:33" s="21" customFormat="1" ht="16.5" customHeight="1" x14ac:dyDescent="0.2">
      <c r="A256" s="284">
        <v>239</v>
      </c>
      <c r="B256" s="285"/>
      <c r="C256" s="286"/>
      <c r="D256" s="287"/>
      <c r="E256" s="319"/>
      <c r="F256" s="288"/>
      <c r="G256" s="301"/>
      <c r="H256" s="302"/>
      <c r="I256" s="290"/>
      <c r="J256" s="291"/>
      <c r="K256" s="304"/>
      <c r="L256" s="293"/>
      <c r="M256" s="293"/>
      <c r="N256" s="294"/>
      <c r="O256" s="295"/>
      <c r="P256" s="296"/>
      <c r="Q256" s="297"/>
      <c r="R256" s="298"/>
      <c r="S256" s="299"/>
      <c r="T256" s="292"/>
      <c r="U256" s="300"/>
      <c r="V256" s="293"/>
      <c r="W256" s="323" t="s">
        <v>37</v>
      </c>
      <c r="X256" s="279"/>
      <c r="Y256" s="265"/>
      <c r="Z256" s="266"/>
      <c r="AA256" s="269">
        <f t="shared" si="20"/>
        <v>0</v>
      </c>
      <c r="AB256" s="270"/>
      <c r="AC256" s="255">
        <f t="shared" si="16"/>
        <v>0</v>
      </c>
      <c r="AD256" s="255">
        <f t="shared" si="17"/>
        <v>0</v>
      </c>
      <c r="AE256" s="255">
        <f t="shared" si="18"/>
        <v>0</v>
      </c>
      <c r="AF256" s="255">
        <f t="shared" si="19"/>
        <v>0</v>
      </c>
      <c r="AG256" s="271"/>
    </row>
    <row r="257" spans="1:33" s="21" customFormat="1" ht="16.5" customHeight="1" x14ac:dyDescent="0.2">
      <c r="A257" s="284">
        <v>240</v>
      </c>
      <c r="B257" s="285"/>
      <c r="C257" s="286"/>
      <c r="D257" s="287"/>
      <c r="E257" s="319"/>
      <c r="F257" s="288"/>
      <c r="G257" s="301"/>
      <c r="H257" s="302"/>
      <c r="I257" s="290"/>
      <c r="J257" s="291"/>
      <c r="K257" s="304"/>
      <c r="L257" s="293"/>
      <c r="M257" s="293"/>
      <c r="N257" s="294"/>
      <c r="O257" s="295"/>
      <c r="P257" s="296"/>
      <c r="Q257" s="297"/>
      <c r="R257" s="298"/>
      <c r="S257" s="299"/>
      <c r="T257" s="292"/>
      <c r="U257" s="300"/>
      <c r="V257" s="293"/>
      <c r="W257" s="323" t="s">
        <v>37</v>
      </c>
      <c r="X257" s="279"/>
      <c r="Y257" s="265"/>
      <c r="Z257" s="266"/>
      <c r="AA257" s="269">
        <f t="shared" si="20"/>
        <v>0</v>
      </c>
      <c r="AB257" s="270"/>
      <c r="AC257" s="255">
        <f t="shared" si="16"/>
        <v>0</v>
      </c>
      <c r="AD257" s="255">
        <f t="shared" si="17"/>
        <v>0</v>
      </c>
      <c r="AE257" s="255">
        <f t="shared" si="18"/>
        <v>0</v>
      </c>
      <c r="AF257" s="255">
        <f t="shared" si="19"/>
        <v>0</v>
      </c>
      <c r="AG257" s="271"/>
    </row>
    <row r="258" spans="1:33" s="21" customFormat="1" ht="16.5" customHeight="1" x14ac:dyDescent="0.2">
      <c r="A258" s="284">
        <v>241</v>
      </c>
      <c r="B258" s="285"/>
      <c r="C258" s="286"/>
      <c r="D258" s="287"/>
      <c r="E258" s="319"/>
      <c r="F258" s="288"/>
      <c r="G258" s="301"/>
      <c r="H258" s="302"/>
      <c r="I258" s="290"/>
      <c r="J258" s="291"/>
      <c r="K258" s="304"/>
      <c r="L258" s="293"/>
      <c r="M258" s="293"/>
      <c r="N258" s="294"/>
      <c r="O258" s="295"/>
      <c r="P258" s="296"/>
      <c r="Q258" s="297"/>
      <c r="R258" s="298"/>
      <c r="S258" s="299"/>
      <c r="T258" s="292"/>
      <c r="U258" s="300"/>
      <c r="V258" s="293"/>
      <c r="W258" s="323" t="s">
        <v>37</v>
      </c>
      <c r="X258" s="279"/>
      <c r="Y258" s="265"/>
      <c r="Z258" s="266"/>
      <c r="AA258" s="269">
        <f t="shared" si="20"/>
        <v>0</v>
      </c>
      <c r="AB258" s="270"/>
      <c r="AC258" s="255">
        <f t="shared" si="16"/>
        <v>0</v>
      </c>
      <c r="AD258" s="255">
        <f t="shared" si="17"/>
        <v>0</v>
      </c>
      <c r="AE258" s="255">
        <f t="shared" si="18"/>
        <v>0</v>
      </c>
      <c r="AF258" s="255">
        <f t="shared" si="19"/>
        <v>0</v>
      </c>
      <c r="AG258" s="271"/>
    </row>
    <row r="259" spans="1:33" s="21" customFormat="1" ht="16.5" customHeight="1" x14ac:dyDescent="0.2">
      <c r="A259" s="284">
        <v>242</v>
      </c>
      <c r="B259" s="285"/>
      <c r="C259" s="286"/>
      <c r="D259" s="287"/>
      <c r="E259" s="319"/>
      <c r="F259" s="288"/>
      <c r="G259" s="301"/>
      <c r="H259" s="302"/>
      <c r="I259" s="290"/>
      <c r="J259" s="291"/>
      <c r="K259" s="304"/>
      <c r="L259" s="293"/>
      <c r="M259" s="293"/>
      <c r="N259" s="294"/>
      <c r="O259" s="295"/>
      <c r="P259" s="296"/>
      <c r="Q259" s="297"/>
      <c r="R259" s="298"/>
      <c r="S259" s="299"/>
      <c r="T259" s="292"/>
      <c r="U259" s="300"/>
      <c r="V259" s="293"/>
      <c r="W259" s="323" t="s">
        <v>37</v>
      </c>
      <c r="X259" s="279"/>
      <c r="Y259" s="265"/>
      <c r="Z259" s="266"/>
      <c r="AA259" s="269">
        <f t="shared" si="20"/>
        <v>0</v>
      </c>
      <c r="AB259" s="270"/>
      <c r="AC259" s="255">
        <f t="shared" si="16"/>
        <v>0</v>
      </c>
      <c r="AD259" s="255">
        <f t="shared" si="17"/>
        <v>0</v>
      </c>
      <c r="AE259" s="255">
        <f t="shared" si="18"/>
        <v>0</v>
      </c>
      <c r="AF259" s="255">
        <f t="shared" si="19"/>
        <v>0</v>
      </c>
      <c r="AG259" s="271"/>
    </row>
    <row r="260" spans="1:33" s="21" customFormat="1" ht="16.5" customHeight="1" x14ac:dyDescent="0.2">
      <c r="A260" s="284">
        <v>243</v>
      </c>
      <c r="B260" s="285"/>
      <c r="C260" s="286"/>
      <c r="D260" s="287"/>
      <c r="E260" s="319"/>
      <c r="F260" s="288"/>
      <c r="G260" s="301"/>
      <c r="H260" s="302"/>
      <c r="I260" s="290"/>
      <c r="J260" s="291"/>
      <c r="K260" s="304"/>
      <c r="L260" s="293"/>
      <c r="M260" s="293"/>
      <c r="N260" s="294"/>
      <c r="O260" s="295"/>
      <c r="P260" s="296"/>
      <c r="Q260" s="297"/>
      <c r="R260" s="298"/>
      <c r="S260" s="299"/>
      <c r="T260" s="292"/>
      <c r="U260" s="300"/>
      <c r="V260" s="293"/>
      <c r="W260" s="323" t="s">
        <v>37</v>
      </c>
      <c r="X260" s="279"/>
      <c r="Y260" s="265"/>
      <c r="Z260" s="266"/>
      <c r="AA260" s="269">
        <f t="shared" si="20"/>
        <v>0</v>
      </c>
      <c r="AB260" s="270"/>
      <c r="AC260" s="255">
        <f t="shared" si="16"/>
        <v>0</v>
      </c>
      <c r="AD260" s="255">
        <f t="shared" si="17"/>
        <v>0</v>
      </c>
      <c r="AE260" s="255">
        <f t="shared" si="18"/>
        <v>0</v>
      </c>
      <c r="AF260" s="255">
        <f t="shared" si="19"/>
        <v>0</v>
      </c>
      <c r="AG260" s="271"/>
    </row>
    <row r="261" spans="1:33" s="21" customFormat="1" ht="16.5" customHeight="1" x14ac:dyDescent="0.2">
      <c r="A261" s="284">
        <v>244</v>
      </c>
      <c r="B261" s="285"/>
      <c r="C261" s="286"/>
      <c r="D261" s="287"/>
      <c r="E261" s="319"/>
      <c r="F261" s="288"/>
      <c r="G261" s="301"/>
      <c r="H261" s="302"/>
      <c r="I261" s="290"/>
      <c r="J261" s="291"/>
      <c r="K261" s="304"/>
      <c r="L261" s="293"/>
      <c r="M261" s="293"/>
      <c r="N261" s="294"/>
      <c r="O261" s="295"/>
      <c r="P261" s="296"/>
      <c r="Q261" s="297"/>
      <c r="R261" s="298"/>
      <c r="S261" s="299"/>
      <c r="T261" s="292"/>
      <c r="U261" s="300"/>
      <c r="V261" s="293"/>
      <c r="W261" s="323" t="s">
        <v>37</v>
      </c>
      <c r="X261" s="279"/>
      <c r="Y261" s="265"/>
      <c r="Z261" s="266"/>
      <c r="AA261" s="269">
        <f t="shared" si="20"/>
        <v>0</v>
      </c>
      <c r="AB261" s="270"/>
      <c r="AC261" s="255">
        <f t="shared" si="16"/>
        <v>0</v>
      </c>
      <c r="AD261" s="255">
        <f t="shared" si="17"/>
        <v>0</v>
      </c>
      <c r="AE261" s="255">
        <f t="shared" si="18"/>
        <v>0</v>
      </c>
      <c r="AF261" s="255">
        <f t="shared" si="19"/>
        <v>0</v>
      </c>
      <c r="AG261" s="271"/>
    </row>
    <row r="262" spans="1:33" s="21" customFormat="1" ht="16.5" customHeight="1" x14ac:dyDescent="0.2">
      <c r="A262" s="284">
        <v>245</v>
      </c>
      <c r="B262" s="285"/>
      <c r="C262" s="286"/>
      <c r="D262" s="287"/>
      <c r="E262" s="319"/>
      <c r="F262" s="288"/>
      <c r="G262" s="301"/>
      <c r="H262" s="302"/>
      <c r="I262" s="290"/>
      <c r="J262" s="291"/>
      <c r="K262" s="304"/>
      <c r="L262" s="293"/>
      <c r="M262" s="293"/>
      <c r="N262" s="294"/>
      <c r="O262" s="295"/>
      <c r="P262" s="296"/>
      <c r="Q262" s="297"/>
      <c r="R262" s="298"/>
      <c r="S262" s="299"/>
      <c r="T262" s="292"/>
      <c r="U262" s="300"/>
      <c r="V262" s="293"/>
      <c r="W262" s="323" t="s">
        <v>37</v>
      </c>
      <c r="X262" s="279"/>
      <c r="Y262" s="265"/>
      <c r="Z262" s="266"/>
      <c r="AA262" s="269">
        <f t="shared" si="20"/>
        <v>0</v>
      </c>
      <c r="AB262" s="270"/>
      <c r="AC262" s="255">
        <f t="shared" si="16"/>
        <v>0</v>
      </c>
      <c r="AD262" s="255">
        <f t="shared" si="17"/>
        <v>0</v>
      </c>
      <c r="AE262" s="255">
        <f t="shared" si="18"/>
        <v>0</v>
      </c>
      <c r="AF262" s="255">
        <f t="shared" si="19"/>
        <v>0</v>
      </c>
      <c r="AG262" s="271"/>
    </row>
    <row r="263" spans="1:33" s="21" customFormat="1" ht="16.5" customHeight="1" x14ac:dyDescent="0.2">
      <c r="A263" s="284">
        <v>246</v>
      </c>
      <c r="B263" s="285"/>
      <c r="C263" s="286"/>
      <c r="D263" s="287"/>
      <c r="E263" s="319"/>
      <c r="F263" s="288"/>
      <c r="G263" s="301"/>
      <c r="H263" s="302"/>
      <c r="I263" s="290"/>
      <c r="J263" s="291"/>
      <c r="K263" s="304"/>
      <c r="L263" s="293"/>
      <c r="M263" s="293"/>
      <c r="N263" s="294"/>
      <c r="O263" s="295"/>
      <c r="P263" s="296"/>
      <c r="Q263" s="297"/>
      <c r="R263" s="298"/>
      <c r="S263" s="299"/>
      <c r="T263" s="292"/>
      <c r="U263" s="300"/>
      <c r="V263" s="293"/>
      <c r="W263" s="323" t="s">
        <v>37</v>
      </c>
      <c r="X263" s="279"/>
      <c r="Y263" s="265"/>
      <c r="Z263" s="266"/>
      <c r="AA263" s="269">
        <f t="shared" si="20"/>
        <v>0</v>
      </c>
      <c r="AB263" s="270"/>
      <c r="AC263" s="255">
        <f t="shared" si="16"/>
        <v>0</v>
      </c>
      <c r="AD263" s="255">
        <f t="shared" si="17"/>
        <v>0</v>
      </c>
      <c r="AE263" s="255">
        <f t="shared" si="18"/>
        <v>0</v>
      </c>
      <c r="AF263" s="255">
        <f t="shared" si="19"/>
        <v>0</v>
      </c>
      <c r="AG263" s="271"/>
    </row>
    <row r="264" spans="1:33" s="21" customFormat="1" ht="16.5" customHeight="1" x14ac:dyDescent="0.2">
      <c r="A264" s="284">
        <v>247</v>
      </c>
      <c r="B264" s="285"/>
      <c r="C264" s="286"/>
      <c r="D264" s="287"/>
      <c r="E264" s="319"/>
      <c r="F264" s="288"/>
      <c r="G264" s="301"/>
      <c r="H264" s="302"/>
      <c r="I264" s="290"/>
      <c r="J264" s="291"/>
      <c r="K264" s="304"/>
      <c r="L264" s="293"/>
      <c r="M264" s="293"/>
      <c r="N264" s="294"/>
      <c r="O264" s="295"/>
      <c r="P264" s="296"/>
      <c r="Q264" s="297"/>
      <c r="R264" s="298"/>
      <c r="S264" s="299"/>
      <c r="T264" s="292"/>
      <c r="U264" s="300"/>
      <c r="V264" s="293"/>
      <c r="W264" s="323" t="s">
        <v>37</v>
      </c>
      <c r="X264" s="279"/>
      <c r="Y264" s="265"/>
      <c r="Z264" s="266"/>
      <c r="AA264" s="269">
        <f t="shared" si="20"/>
        <v>0</v>
      </c>
      <c r="AB264" s="270"/>
      <c r="AC264" s="255">
        <f t="shared" si="16"/>
        <v>0</v>
      </c>
      <c r="AD264" s="255">
        <f t="shared" si="17"/>
        <v>0</v>
      </c>
      <c r="AE264" s="255">
        <f t="shared" si="18"/>
        <v>0</v>
      </c>
      <c r="AF264" s="255">
        <f t="shared" si="19"/>
        <v>0</v>
      </c>
      <c r="AG264" s="271"/>
    </row>
    <row r="265" spans="1:33" s="21" customFormat="1" ht="16.5" customHeight="1" x14ac:dyDescent="0.2">
      <c r="A265" s="284">
        <v>248</v>
      </c>
      <c r="B265" s="285"/>
      <c r="C265" s="286"/>
      <c r="D265" s="287"/>
      <c r="E265" s="319"/>
      <c r="F265" s="288"/>
      <c r="G265" s="301"/>
      <c r="H265" s="302"/>
      <c r="I265" s="290"/>
      <c r="J265" s="291"/>
      <c r="K265" s="304"/>
      <c r="L265" s="293"/>
      <c r="M265" s="293"/>
      <c r="N265" s="294"/>
      <c r="O265" s="295"/>
      <c r="P265" s="296"/>
      <c r="Q265" s="297"/>
      <c r="R265" s="298"/>
      <c r="S265" s="299"/>
      <c r="T265" s="292"/>
      <c r="U265" s="300"/>
      <c r="V265" s="293"/>
      <c r="W265" s="323" t="s">
        <v>37</v>
      </c>
      <c r="X265" s="279"/>
      <c r="Y265" s="265"/>
      <c r="Z265" s="266"/>
      <c r="AA265" s="269">
        <f t="shared" si="20"/>
        <v>0</v>
      </c>
      <c r="AB265" s="270"/>
      <c r="AC265" s="255">
        <f t="shared" si="16"/>
        <v>0</v>
      </c>
      <c r="AD265" s="255">
        <f t="shared" si="17"/>
        <v>0</v>
      </c>
      <c r="AE265" s="255">
        <f t="shared" si="18"/>
        <v>0</v>
      </c>
      <c r="AF265" s="255">
        <f t="shared" si="19"/>
        <v>0</v>
      </c>
      <c r="AG265" s="271"/>
    </row>
    <row r="266" spans="1:33" s="21" customFormat="1" ht="16.5" customHeight="1" x14ac:dyDescent="0.2">
      <c r="A266" s="284">
        <v>249</v>
      </c>
      <c r="B266" s="285"/>
      <c r="C266" s="286"/>
      <c r="D266" s="287"/>
      <c r="E266" s="319"/>
      <c r="F266" s="288"/>
      <c r="G266" s="301"/>
      <c r="H266" s="302"/>
      <c r="I266" s="290"/>
      <c r="J266" s="291"/>
      <c r="K266" s="304"/>
      <c r="L266" s="293"/>
      <c r="M266" s="293"/>
      <c r="N266" s="294"/>
      <c r="O266" s="295"/>
      <c r="P266" s="296"/>
      <c r="Q266" s="297"/>
      <c r="R266" s="298"/>
      <c r="S266" s="299"/>
      <c r="T266" s="292"/>
      <c r="U266" s="300"/>
      <c r="V266" s="293"/>
      <c r="W266" s="323" t="s">
        <v>37</v>
      </c>
      <c r="X266" s="279"/>
      <c r="Y266" s="265"/>
      <c r="Z266" s="266"/>
      <c r="AA266" s="269">
        <f t="shared" si="20"/>
        <v>0</v>
      </c>
      <c r="AB266" s="270"/>
      <c r="AC266" s="255">
        <f t="shared" si="16"/>
        <v>0</v>
      </c>
      <c r="AD266" s="255">
        <f t="shared" si="17"/>
        <v>0</v>
      </c>
      <c r="AE266" s="255">
        <f t="shared" si="18"/>
        <v>0</v>
      </c>
      <c r="AF266" s="255">
        <f t="shared" si="19"/>
        <v>0</v>
      </c>
      <c r="AG266" s="271"/>
    </row>
    <row r="267" spans="1:33" s="21" customFormat="1" ht="16.5" customHeight="1" x14ac:dyDescent="0.2">
      <c r="A267" s="284">
        <v>250</v>
      </c>
      <c r="B267" s="285"/>
      <c r="C267" s="286"/>
      <c r="D267" s="287"/>
      <c r="E267" s="319"/>
      <c r="F267" s="288"/>
      <c r="G267" s="301"/>
      <c r="H267" s="302"/>
      <c r="I267" s="290"/>
      <c r="J267" s="291"/>
      <c r="K267" s="304"/>
      <c r="L267" s="293"/>
      <c r="M267" s="293"/>
      <c r="N267" s="294"/>
      <c r="O267" s="295"/>
      <c r="P267" s="296"/>
      <c r="Q267" s="297"/>
      <c r="R267" s="298"/>
      <c r="S267" s="299"/>
      <c r="T267" s="292"/>
      <c r="U267" s="300"/>
      <c r="V267" s="293"/>
      <c r="W267" s="323" t="s">
        <v>37</v>
      </c>
      <c r="X267" s="279"/>
      <c r="Y267" s="265"/>
      <c r="Z267" s="266"/>
      <c r="AA267" s="269">
        <f t="shared" si="20"/>
        <v>0</v>
      </c>
      <c r="AB267" s="270"/>
      <c r="AC267" s="255">
        <f t="shared" si="16"/>
        <v>0</v>
      </c>
      <c r="AD267" s="255">
        <f t="shared" si="17"/>
        <v>0</v>
      </c>
      <c r="AE267" s="255">
        <f t="shared" si="18"/>
        <v>0</v>
      </c>
      <c r="AF267" s="255">
        <f t="shared" si="19"/>
        <v>0</v>
      </c>
      <c r="AG267" s="271"/>
    </row>
    <row r="268" spans="1:33" s="21" customFormat="1" ht="16.5" customHeight="1" x14ac:dyDescent="0.2">
      <c r="A268" s="284">
        <v>251</v>
      </c>
      <c r="B268" s="285"/>
      <c r="C268" s="286"/>
      <c r="D268" s="287"/>
      <c r="E268" s="319"/>
      <c r="F268" s="288"/>
      <c r="G268" s="301"/>
      <c r="H268" s="302"/>
      <c r="I268" s="290"/>
      <c r="J268" s="291"/>
      <c r="K268" s="304"/>
      <c r="L268" s="293"/>
      <c r="M268" s="293"/>
      <c r="N268" s="294"/>
      <c r="O268" s="295"/>
      <c r="P268" s="296"/>
      <c r="Q268" s="297"/>
      <c r="R268" s="298"/>
      <c r="S268" s="299"/>
      <c r="T268" s="292"/>
      <c r="U268" s="300"/>
      <c r="V268" s="293"/>
      <c r="W268" s="323" t="s">
        <v>37</v>
      </c>
      <c r="X268" s="279"/>
      <c r="Y268" s="265"/>
      <c r="Z268" s="266"/>
      <c r="AA268" s="269">
        <f t="shared" si="20"/>
        <v>0</v>
      </c>
      <c r="AB268" s="270"/>
      <c r="AC268" s="255">
        <f t="shared" si="16"/>
        <v>0</v>
      </c>
      <c r="AD268" s="255">
        <f t="shared" si="17"/>
        <v>0</v>
      </c>
      <c r="AE268" s="255">
        <f t="shared" si="18"/>
        <v>0</v>
      </c>
      <c r="AF268" s="255">
        <f t="shared" si="19"/>
        <v>0</v>
      </c>
      <c r="AG268" s="271"/>
    </row>
    <row r="269" spans="1:33" s="21" customFormat="1" ht="16.5" customHeight="1" x14ac:dyDescent="0.2">
      <c r="A269" s="284">
        <v>252</v>
      </c>
      <c r="B269" s="285"/>
      <c r="C269" s="286"/>
      <c r="D269" s="287"/>
      <c r="E269" s="319"/>
      <c r="F269" s="288"/>
      <c r="G269" s="301"/>
      <c r="H269" s="302"/>
      <c r="I269" s="290"/>
      <c r="J269" s="291"/>
      <c r="K269" s="304"/>
      <c r="L269" s="293"/>
      <c r="M269" s="293"/>
      <c r="N269" s="294"/>
      <c r="O269" s="295"/>
      <c r="P269" s="296"/>
      <c r="Q269" s="297"/>
      <c r="R269" s="298"/>
      <c r="S269" s="299"/>
      <c r="T269" s="292"/>
      <c r="U269" s="300"/>
      <c r="V269" s="293"/>
      <c r="W269" s="323" t="s">
        <v>37</v>
      </c>
      <c r="X269" s="279"/>
      <c r="Y269" s="265"/>
      <c r="Z269" s="266"/>
      <c r="AA269" s="269">
        <f t="shared" si="20"/>
        <v>0</v>
      </c>
      <c r="AB269" s="270"/>
      <c r="AC269" s="255">
        <f t="shared" si="16"/>
        <v>0</v>
      </c>
      <c r="AD269" s="255">
        <f t="shared" si="17"/>
        <v>0</v>
      </c>
      <c r="AE269" s="255">
        <f t="shared" si="18"/>
        <v>0</v>
      </c>
      <c r="AF269" s="255">
        <f t="shared" si="19"/>
        <v>0</v>
      </c>
      <c r="AG269" s="271"/>
    </row>
    <row r="270" spans="1:33" s="21" customFormat="1" ht="16.5" customHeight="1" x14ac:dyDescent="0.2">
      <c r="A270" s="284">
        <v>253</v>
      </c>
      <c r="B270" s="285"/>
      <c r="C270" s="286"/>
      <c r="D270" s="287"/>
      <c r="E270" s="319"/>
      <c r="F270" s="288"/>
      <c r="G270" s="301"/>
      <c r="H270" s="302"/>
      <c r="I270" s="290"/>
      <c r="J270" s="291"/>
      <c r="K270" s="304"/>
      <c r="L270" s="293"/>
      <c r="M270" s="293"/>
      <c r="N270" s="294"/>
      <c r="O270" s="295"/>
      <c r="P270" s="296"/>
      <c r="Q270" s="297"/>
      <c r="R270" s="298"/>
      <c r="S270" s="299"/>
      <c r="T270" s="292"/>
      <c r="U270" s="300"/>
      <c r="V270" s="293"/>
      <c r="W270" s="323" t="s">
        <v>37</v>
      </c>
      <c r="X270" s="279"/>
      <c r="Y270" s="265"/>
      <c r="Z270" s="266"/>
      <c r="AA270" s="269">
        <f t="shared" si="20"/>
        <v>0</v>
      </c>
      <c r="AB270" s="270"/>
      <c r="AC270" s="255">
        <f t="shared" si="16"/>
        <v>0</v>
      </c>
      <c r="AD270" s="255">
        <f t="shared" si="17"/>
        <v>0</v>
      </c>
      <c r="AE270" s="255">
        <f t="shared" si="18"/>
        <v>0</v>
      </c>
      <c r="AF270" s="255">
        <f t="shared" si="19"/>
        <v>0</v>
      </c>
      <c r="AG270" s="271"/>
    </row>
    <row r="271" spans="1:33" s="21" customFormat="1" ht="16.5" customHeight="1" x14ac:dyDescent="0.2">
      <c r="A271" s="284">
        <v>254</v>
      </c>
      <c r="B271" s="285"/>
      <c r="C271" s="286"/>
      <c r="D271" s="287"/>
      <c r="E271" s="319"/>
      <c r="F271" s="288"/>
      <c r="G271" s="301"/>
      <c r="H271" s="302"/>
      <c r="I271" s="290"/>
      <c r="J271" s="291"/>
      <c r="K271" s="304"/>
      <c r="L271" s="293"/>
      <c r="M271" s="293"/>
      <c r="N271" s="294"/>
      <c r="O271" s="295"/>
      <c r="P271" s="296"/>
      <c r="Q271" s="297"/>
      <c r="R271" s="298"/>
      <c r="S271" s="299"/>
      <c r="T271" s="292"/>
      <c r="U271" s="300"/>
      <c r="V271" s="293"/>
      <c r="W271" s="323" t="s">
        <v>37</v>
      </c>
      <c r="X271" s="279"/>
      <c r="Y271" s="265"/>
      <c r="Z271" s="266"/>
      <c r="AA271" s="269">
        <f t="shared" si="20"/>
        <v>0</v>
      </c>
      <c r="AB271" s="270"/>
      <c r="AC271" s="255">
        <f t="shared" si="16"/>
        <v>0</v>
      </c>
      <c r="AD271" s="255">
        <f t="shared" si="17"/>
        <v>0</v>
      </c>
      <c r="AE271" s="255">
        <f t="shared" si="18"/>
        <v>0</v>
      </c>
      <c r="AF271" s="255">
        <f t="shared" si="19"/>
        <v>0</v>
      </c>
      <c r="AG271" s="271"/>
    </row>
    <row r="272" spans="1:33" s="21" customFormat="1" ht="16.5" customHeight="1" x14ac:dyDescent="0.2">
      <c r="A272" s="284">
        <v>255</v>
      </c>
      <c r="B272" s="285"/>
      <c r="C272" s="286"/>
      <c r="D272" s="287"/>
      <c r="E272" s="319"/>
      <c r="F272" s="288"/>
      <c r="G272" s="301"/>
      <c r="H272" s="302"/>
      <c r="I272" s="290"/>
      <c r="J272" s="291"/>
      <c r="K272" s="304"/>
      <c r="L272" s="293"/>
      <c r="M272" s="293"/>
      <c r="N272" s="294"/>
      <c r="O272" s="295"/>
      <c r="P272" s="296"/>
      <c r="Q272" s="297"/>
      <c r="R272" s="298"/>
      <c r="S272" s="299"/>
      <c r="T272" s="292"/>
      <c r="U272" s="300"/>
      <c r="V272" s="293"/>
      <c r="W272" s="323" t="s">
        <v>37</v>
      </c>
      <c r="X272" s="279"/>
      <c r="Y272" s="265"/>
      <c r="Z272" s="266"/>
      <c r="AA272" s="269">
        <f t="shared" si="20"/>
        <v>0</v>
      </c>
      <c r="AB272" s="270"/>
      <c r="AC272" s="255">
        <f t="shared" si="16"/>
        <v>0</v>
      </c>
      <c r="AD272" s="255">
        <f t="shared" si="17"/>
        <v>0</v>
      </c>
      <c r="AE272" s="255">
        <f t="shared" si="18"/>
        <v>0</v>
      </c>
      <c r="AF272" s="255">
        <f t="shared" si="19"/>
        <v>0</v>
      </c>
      <c r="AG272" s="271"/>
    </row>
    <row r="273" spans="1:33" s="21" customFormat="1" ht="16.5" customHeight="1" x14ac:dyDescent="0.2">
      <c r="A273" s="284">
        <v>256</v>
      </c>
      <c r="B273" s="285"/>
      <c r="C273" s="286"/>
      <c r="D273" s="287"/>
      <c r="E273" s="319"/>
      <c r="F273" s="288"/>
      <c r="G273" s="301"/>
      <c r="H273" s="302"/>
      <c r="I273" s="290"/>
      <c r="J273" s="291"/>
      <c r="K273" s="304"/>
      <c r="L273" s="293"/>
      <c r="M273" s="293"/>
      <c r="N273" s="294"/>
      <c r="O273" s="295"/>
      <c r="P273" s="296"/>
      <c r="Q273" s="297"/>
      <c r="R273" s="298"/>
      <c r="S273" s="299"/>
      <c r="T273" s="292"/>
      <c r="U273" s="300"/>
      <c r="V273" s="293"/>
      <c r="W273" s="323" t="s">
        <v>37</v>
      </c>
      <c r="X273" s="279"/>
      <c r="Y273" s="265"/>
      <c r="Z273" s="266"/>
      <c r="AA273" s="269">
        <f t="shared" si="20"/>
        <v>0</v>
      </c>
      <c r="AB273" s="270"/>
      <c r="AC273" s="255">
        <f t="shared" si="16"/>
        <v>0</v>
      </c>
      <c r="AD273" s="255">
        <f t="shared" si="17"/>
        <v>0</v>
      </c>
      <c r="AE273" s="255">
        <f t="shared" si="18"/>
        <v>0</v>
      </c>
      <c r="AF273" s="255">
        <f t="shared" si="19"/>
        <v>0</v>
      </c>
      <c r="AG273" s="271"/>
    </row>
    <row r="274" spans="1:33" s="21" customFormat="1" ht="16.5" customHeight="1" x14ac:dyDescent="0.2">
      <c r="A274" s="284">
        <v>257</v>
      </c>
      <c r="B274" s="285"/>
      <c r="C274" s="286"/>
      <c r="D274" s="287"/>
      <c r="E274" s="319"/>
      <c r="F274" s="288"/>
      <c r="G274" s="301"/>
      <c r="H274" s="302"/>
      <c r="I274" s="290"/>
      <c r="J274" s="291"/>
      <c r="K274" s="304"/>
      <c r="L274" s="293"/>
      <c r="M274" s="293"/>
      <c r="N274" s="294"/>
      <c r="O274" s="295"/>
      <c r="P274" s="296"/>
      <c r="Q274" s="297"/>
      <c r="R274" s="298"/>
      <c r="S274" s="299"/>
      <c r="T274" s="292"/>
      <c r="U274" s="300"/>
      <c r="V274" s="293"/>
      <c r="W274" s="323" t="s">
        <v>37</v>
      </c>
      <c r="X274" s="279"/>
      <c r="Y274" s="265"/>
      <c r="Z274" s="266"/>
      <c r="AA274" s="269">
        <f t="shared" si="20"/>
        <v>0</v>
      </c>
      <c r="AB274" s="270"/>
      <c r="AC274" s="255">
        <f t="shared" ref="AC274:AC337" si="21">IF(AND($M274&lt;&gt;"",IFERROR(ABS($M274)&gt;ABS($L274),0)),1,0)</f>
        <v>0</v>
      </c>
      <c r="AD274" s="255">
        <f t="shared" ref="AD274:AD337" si="22">IF($L274&lt;&gt;"",IF(AND($U274&lt;&gt;"",OR(AND(IFERROR(ABS($U274)&lt;&gt;ABS($L274),0),$N274=""),AND(ISNONTEXT($N274),IFERROR(ABS($U274)&gt;ABS($L274),0)),ISTEXT(U274))),1,0),0)</f>
        <v>0</v>
      </c>
      <c r="AE274" s="255">
        <f t="shared" ref="AE274:AE337" si="23">IF(AND($X274&lt;&gt;0,$U274&lt;&gt;"",IFERROR(ABS($X274)&gt;ABS($U274),0)),1,0)</f>
        <v>0</v>
      </c>
      <c r="AF274" s="255">
        <f t="shared" ref="AF274:AF337" si="24">IF(AND($X274&lt;&gt;0,$U274&lt;&gt;"",$M274&lt;&gt;"",OR(ISNUMBER($N274),$N274=""),ABS($X274)&gt;IFERROR(ABS($M274),0)),1,0)</f>
        <v>0</v>
      </c>
      <c r="AG274" s="271"/>
    </row>
    <row r="275" spans="1:33" s="21" customFormat="1" ht="16.5" customHeight="1" x14ac:dyDescent="0.2">
      <c r="A275" s="284">
        <v>258</v>
      </c>
      <c r="B275" s="285"/>
      <c r="C275" s="286"/>
      <c r="D275" s="287"/>
      <c r="E275" s="319"/>
      <c r="F275" s="288"/>
      <c r="G275" s="301"/>
      <c r="H275" s="302"/>
      <c r="I275" s="290"/>
      <c r="J275" s="291"/>
      <c r="K275" s="304"/>
      <c r="L275" s="293"/>
      <c r="M275" s="293"/>
      <c r="N275" s="294"/>
      <c r="O275" s="295"/>
      <c r="P275" s="296"/>
      <c r="Q275" s="297"/>
      <c r="R275" s="298"/>
      <c r="S275" s="299"/>
      <c r="T275" s="292"/>
      <c r="U275" s="300"/>
      <c r="V275" s="293"/>
      <c r="W275" s="323" t="s">
        <v>37</v>
      </c>
      <c r="X275" s="279"/>
      <c r="Y275" s="265"/>
      <c r="Z275" s="266"/>
      <c r="AA275" s="269">
        <f t="shared" si="20"/>
        <v>0</v>
      </c>
      <c r="AB275" s="270"/>
      <c r="AC275" s="255">
        <f t="shared" si="21"/>
        <v>0</v>
      </c>
      <c r="AD275" s="255">
        <f t="shared" si="22"/>
        <v>0</v>
      </c>
      <c r="AE275" s="255">
        <f t="shared" si="23"/>
        <v>0</v>
      </c>
      <c r="AF275" s="255">
        <f t="shared" si="24"/>
        <v>0</v>
      </c>
      <c r="AG275" s="271"/>
    </row>
    <row r="276" spans="1:33" s="21" customFormat="1" ht="16.5" customHeight="1" x14ac:dyDescent="0.2">
      <c r="A276" s="284">
        <v>259</v>
      </c>
      <c r="B276" s="285"/>
      <c r="C276" s="286"/>
      <c r="D276" s="287"/>
      <c r="E276" s="319"/>
      <c r="F276" s="288"/>
      <c r="G276" s="301"/>
      <c r="H276" s="302"/>
      <c r="I276" s="290"/>
      <c r="J276" s="291"/>
      <c r="K276" s="304"/>
      <c r="L276" s="293"/>
      <c r="M276" s="293"/>
      <c r="N276" s="294"/>
      <c r="O276" s="295"/>
      <c r="P276" s="296"/>
      <c r="Q276" s="297"/>
      <c r="R276" s="298"/>
      <c r="S276" s="299"/>
      <c r="T276" s="292"/>
      <c r="U276" s="300"/>
      <c r="V276" s="293"/>
      <c r="W276" s="323" t="s">
        <v>37</v>
      </c>
      <c r="X276" s="279"/>
      <c r="Y276" s="265"/>
      <c r="Z276" s="266"/>
      <c r="AA276" s="269">
        <f t="shared" ref="AA276:AA339" si="25">IFERROR(X276+Y276,0)</f>
        <v>0</v>
      </c>
      <c r="AB276" s="270"/>
      <c r="AC276" s="255">
        <f t="shared" si="21"/>
        <v>0</v>
      </c>
      <c r="AD276" s="255">
        <f t="shared" si="22"/>
        <v>0</v>
      </c>
      <c r="AE276" s="255">
        <f t="shared" si="23"/>
        <v>0</v>
      </c>
      <c r="AF276" s="255">
        <f t="shared" si="24"/>
        <v>0</v>
      </c>
      <c r="AG276" s="271"/>
    </row>
    <row r="277" spans="1:33" s="21" customFormat="1" ht="16.5" customHeight="1" x14ac:dyDescent="0.2">
      <c r="A277" s="284">
        <v>260</v>
      </c>
      <c r="B277" s="285"/>
      <c r="C277" s="286"/>
      <c r="D277" s="287"/>
      <c r="E277" s="319"/>
      <c r="F277" s="288"/>
      <c r="G277" s="301"/>
      <c r="H277" s="302"/>
      <c r="I277" s="290"/>
      <c r="J277" s="291"/>
      <c r="K277" s="304"/>
      <c r="L277" s="293"/>
      <c r="M277" s="293"/>
      <c r="N277" s="294"/>
      <c r="O277" s="295"/>
      <c r="P277" s="296"/>
      <c r="Q277" s="297"/>
      <c r="R277" s="298"/>
      <c r="S277" s="299"/>
      <c r="T277" s="292"/>
      <c r="U277" s="300"/>
      <c r="V277" s="293"/>
      <c r="W277" s="323" t="s">
        <v>37</v>
      </c>
      <c r="X277" s="279"/>
      <c r="Y277" s="265"/>
      <c r="Z277" s="266"/>
      <c r="AA277" s="269">
        <f t="shared" si="25"/>
        <v>0</v>
      </c>
      <c r="AB277" s="270"/>
      <c r="AC277" s="255">
        <f t="shared" si="21"/>
        <v>0</v>
      </c>
      <c r="AD277" s="255">
        <f t="shared" si="22"/>
        <v>0</v>
      </c>
      <c r="AE277" s="255">
        <f t="shared" si="23"/>
        <v>0</v>
      </c>
      <c r="AF277" s="255">
        <f t="shared" si="24"/>
        <v>0</v>
      </c>
      <c r="AG277" s="271"/>
    </row>
    <row r="278" spans="1:33" s="21" customFormat="1" ht="16.5" customHeight="1" x14ac:dyDescent="0.2">
      <c r="A278" s="284">
        <v>261</v>
      </c>
      <c r="B278" s="285"/>
      <c r="C278" s="286"/>
      <c r="D278" s="287"/>
      <c r="E278" s="319"/>
      <c r="F278" s="288"/>
      <c r="G278" s="301"/>
      <c r="H278" s="302"/>
      <c r="I278" s="290"/>
      <c r="J278" s="291"/>
      <c r="K278" s="304"/>
      <c r="L278" s="293"/>
      <c r="M278" s="293"/>
      <c r="N278" s="294"/>
      <c r="O278" s="295"/>
      <c r="P278" s="296"/>
      <c r="Q278" s="297"/>
      <c r="R278" s="298"/>
      <c r="S278" s="299"/>
      <c r="T278" s="292"/>
      <c r="U278" s="300"/>
      <c r="V278" s="293"/>
      <c r="W278" s="323" t="s">
        <v>37</v>
      </c>
      <c r="X278" s="279"/>
      <c r="Y278" s="265"/>
      <c r="Z278" s="266"/>
      <c r="AA278" s="269">
        <f t="shared" si="25"/>
        <v>0</v>
      </c>
      <c r="AB278" s="270"/>
      <c r="AC278" s="255">
        <f t="shared" si="21"/>
        <v>0</v>
      </c>
      <c r="AD278" s="255">
        <f t="shared" si="22"/>
        <v>0</v>
      </c>
      <c r="AE278" s="255">
        <f t="shared" si="23"/>
        <v>0</v>
      </c>
      <c r="AF278" s="255">
        <f t="shared" si="24"/>
        <v>0</v>
      </c>
      <c r="AG278" s="271"/>
    </row>
    <row r="279" spans="1:33" s="21" customFormat="1" ht="16.5" customHeight="1" x14ac:dyDescent="0.2">
      <c r="A279" s="284">
        <v>262</v>
      </c>
      <c r="B279" s="285"/>
      <c r="C279" s="286"/>
      <c r="D279" s="287"/>
      <c r="E279" s="319"/>
      <c r="F279" s="288"/>
      <c r="G279" s="301"/>
      <c r="H279" s="302"/>
      <c r="I279" s="290"/>
      <c r="J279" s="291"/>
      <c r="K279" s="304"/>
      <c r="L279" s="293"/>
      <c r="M279" s="293"/>
      <c r="N279" s="294"/>
      <c r="O279" s="295"/>
      <c r="P279" s="296"/>
      <c r="Q279" s="297"/>
      <c r="R279" s="298"/>
      <c r="S279" s="299"/>
      <c r="T279" s="292"/>
      <c r="U279" s="300"/>
      <c r="V279" s="293"/>
      <c r="W279" s="323" t="s">
        <v>37</v>
      </c>
      <c r="X279" s="279"/>
      <c r="Y279" s="265"/>
      <c r="Z279" s="266"/>
      <c r="AA279" s="269">
        <f t="shared" si="25"/>
        <v>0</v>
      </c>
      <c r="AB279" s="270"/>
      <c r="AC279" s="255">
        <f t="shared" si="21"/>
        <v>0</v>
      </c>
      <c r="AD279" s="255">
        <f t="shared" si="22"/>
        <v>0</v>
      </c>
      <c r="AE279" s="255">
        <f t="shared" si="23"/>
        <v>0</v>
      </c>
      <c r="AF279" s="255">
        <f t="shared" si="24"/>
        <v>0</v>
      </c>
      <c r="AG279" s="271"/>
    </row>
    <row r="280" spans="1:33" s="21" customFormat="1" ht="16.5" customHeight="1" x14ac:dyDescent="0.2">
      <c r="A280" s="284">
        <v>263</v>
      </c>
      <c r="B280" s="285"/>
      <c r="C280" s="286"/>
      <c r="D280" s="287"/>
      <c r="E280" s="319"/>
      <c r="F280" s="288"/>
      <c r="G280" s="301"/>
      <c r="H280" s="302"/>
      <c r="I280" s="290"/>
      <c r="J280" s="291"/>
      <c r="K280" s="304"/>
      <c r="L280" s="293"/>
      <c r="M280" s="293"/>
      <c r="N280" s="294"/>
      <c r="O280" s="295"/>
      <c r="P280" s="296"/>
      <c r="Q280" s="297"/>
      <c r="R280" s="298"/>
      <c r="S280" s="299"/>
      <c r="T280" s="292"/>
      <c r="U280" s="300"/>
      <c r="V280" s="293"/>
      <c r="W280" s="323" t="s">
        <v>37</v>
      </c>
      <c r="X280" s="279"/>
      <c r="Y280" s="265"/>
      <c r="Z280" s="266"/>
      <c r="AA280" s="269">
        <f t="shared" si="25"/>
        <v>0</v>
      </c>
      <c r="AB280" s="270"/>
      <c r="AC280" s="255">
        <f t="shared" si="21"/>
        <v>0</v>
      </c>
      <c r="AD280" s="255">
        <f t="shared" si="22"/>
        <v>0</v>
      </c>
      <c r="AE280" s="255">
        <f t="shared" si="23"/>
        <v>0</v>
      </c>
      <c r="AF280" s="255">
        <f t="shared" si="24"/>
        <v>0</v>
      </c>
      <c r="AG280" s="271"/>
    </row>
    <row r="281" spans="1:33" s="21" customFormat="1" ht="16.5" customHeight="1" x14ac:dyDescent="0.2">
      <c r="A281" s="284">
        <v>264</v>
      </c>
      <c r="B281" s="285"/>
      <c r="C281" s="286"/>
      <c r="D281" s="287"/>
      <c r="E281" s="319"/>
      <c r="F281" s="288"/>
      <c r="G281" s="301"/>
      <c r="H281" s="302"/>
      <c r="I281" s="290"/>
      <c r="J281" s="291"/>
      <c r="K281" s="304"/>
      <c r="L281" s="293"/>
      <c r="M281" s="293"/>
      <c r="N281" s="294"/>
      <c r="O281" s="295"/>
      <c r="P281" s="296"/>
      <c r="Q281" s="297"/>
      <c r="R281" s="298"/>
      <c r="S281" s="299"/>
      <c r="T281" s="292"/>
      <c r="U281" s="300"/>
      <c r="V281" s="293"/>
      <c r="W281" s="323" t="s">
        <v>37</v>
      </c>
      <c r="X281" s="279"/>
      <c r="Y281" s="265"/>
      <c r="Z281" s="266"/>
      <c r="AA281" s="269">
        <f t="shared" si="25"/>
        <v>0</v>
      </c>
      <c r="AB281" s="270"/>
      <c r="AC281" s="255">
        <f t="shared" si="21"/>
        <v>0</v>
      </c>
      <c r="AD281" s="255">
        <f t="shared" si="22"/>
        <v>0</v>
      </c>
      <c r="AE281" s="255">
        <f t="shared" si="23"/>
        <v>0</v>
      </c>
      <c r="AF281" s="255">
        <f t="shared" si="24"/>
        <v>0</v>
      </c>
      <c r="AG281" s="271"/>
    </row>
    <row r="282" spans="1:33" s="21" customFormat="1" ht="16.5" customHeight="1" x14ac:dyDescent="0.2">
      <c r="A282" s="284">
        <v>265</v>
      </c>
      <c r="B282" s="285"/>
      <c r="C282" s="286"/>
      <c r="D282" s="287"/>
      <c r="E282" s="319"/>
      <c r="F282" s="288"/>
      <c r="G282" s="301"/>
      <c r="H282" s="302"/>
      <c r="I282" s="290"/>
      <c r="J282" s="291"/>
      <c r="K282" s="304"/>
      <c r="L282" s="293"/>
      <c r="M282" s="293"/>
      <c r="N282" s="294"/>
      <c r="O282" s="295"/>
      <c r="P282" s="296"/>
      <c r="Q282" s="297"/>
      <c r="R282" s="298"/>
      <c r="S282" s="299"/>
      <c r="T282" s="292"/>
      <c r="U282" s="300"/>
      <c r="V282" s="293"/>
      <c r="W282" s="323" t="s">
        <v>37</v>
      </c>
      <c r="X282" s="279"/>
      <c r="Y282" s="265"/>
      <c r="Z282" s="266"/>
      <c r="AA282" s="269">
        <f t="shared" si="25"/>
        <v>0</v>
      </c>
      <c r="AB282" s="270"/>
      <c r="AC282" s="255">
        <f t="shared" si="21"/>
        <v>0</v>
      </c>
      <c r="AD282" s="255">
        <f t="shared" si="22"/>
        <v>0</v>
      </c>
      <c r="AE282" s="255">
        <f t="shared" si="23"/>
        <v>0</v>
      </c>
      <c r="AF282" s="255">
        <f t="shared" si="24"/>
        <v>0</v>
      </c>
      <c r="AG282" s="271"/>
    </row>
    <row r="283" spans="1:33" s="21" customFormat="1" ht="16.5" customHeight="1" x14ac:dyDescent="0.2">
      <c r="A283" s="284">
        <v>266</v>
      </c>
      <c r="B283" s="285"/>
      <c r="C283" s="286"/>
      <c r="D283" s="287"/>
      <c r="E283" s="319"/>
      <c r="F283" s="288"/>
      <c r="G283" s="301"/>
      <c r="H283" s="302"/>
      <c r="I283" s="290"/>
      <c r="J283" s="291"/>
      <c r="K283" s="304"/>
      <c r="L283" s="293"/>
      <c r="M283" s="293"/>
      <c r="N283" s="294"/>
      <c r="O283" s="295"/>
      <c r="P283" s="296"/>
      <c r="Q283" s="297"/>
      <c r="R283" s="298"/>
      <c r="S283" s="299"/>
      <c r="T283" s="292"/>
      <c r="U283" s="300"/>
      <c r="V283" s="293"/>
      <c r="W283" s="323" t="s">
        <v>37</v>
      </c>
      <c r="X283" s="279"/>
      <c r="Y283" s="265"/>
      <c r="Z283" s="266"/>
      <c r="AA283" s="269">
        <f t="shared" si="25"/>
        <v>0</v>
      </c>
      <c r="AB283" s="270"/>
      <c r="AC283" s="255">
        <f t="shared" si="21"/>
        <v>0</v>
      </c>
      <c r="AD283" s="255">
        <f t="shared" si="22"/>
        <v>0</v>
      </c>
      <c r="AE283" s="255">
        <f t="shared" si="23"/>
        <v>0</v>
      </c>
      <c r="AF283" s="255">
        <f t="shared" si="24"/>
        <v>0</v>
      </c>
      <c r="AG283" s="271"/>
    </row>
    <row r="284" spans="1:33" s="21" customFormat="1" ht="16.5" customHeight="1" x14ac:dyDescent="0.2">
      <c r="A284" s="284">
        <v>267</v>
      </c>
      <c r="B284" s="285"/>
      <c r="C284" s="286"/>
      <c r="D284" s="287"/>
      <c r="E284" s="319"/>
      <c r="F284" s="288"/>
      <c r="G284" s="301"/>
      <c r="H284" s="302"/>
      <c r="I284" s="290"/>
      <c r="J284" s="291"/>
      <c r="K284" s="304"/>
      <c r="L284" s="293"/>
      <c r="M284" s="293"/>
      <c r="N284" s="294"/>
      <c r="O284" s="295"/>
      <c r="P284" s="296"/>
      <c r="Q284" s="297"/>
      <c r="R284" s="298"/>
      <c r="S284" s="299"/>
      <c r="T284" s="292"/>
      <c r="U284" s="300"/>
      <c r="V284" s="293"/>
      <c r="W284" s="323" t="s">
        <v>37</v>
      </c>
      <c r="X284" s="279"/>
      <c r="Y284" s="265"/>
      <c r="Z284" s="266"/>
      <c r="AA284" s="269">
        <f t="shared" si="25"/>
        <v>0</v>
      </c>
      <c r="AB284" s="270"/>
      <c r="AC284" s="255">
        <f t="shared" si="21"/>
        <v>0</v>
      </c>
      <c r="AD284" s="255">
        <f t="shared" si="22"/>
        <v>0</v>
      </c>
      <c r="AE284" s="255">
        <f t="shared" si="23"/>
        <v>0</v>
      </c>
      <c r="AF284" s="255">
        <f t="shared" si="24"/>
        <v>0</v>
      </c>
      <c r="AG284" s="271"/>
    </row>
    <row r="285" spans="1:33" s="21" customFormat="1" ht="16.5" customHeight="1" x14ac:dyDescent="0.2">
      <c r="A285" s="284">
        <v>268</v>
      </c>
      <c r="B285" s="285"/>
      <c r="C285" s="286"/>
      <c r="D285" s="287"/>
      <c r="E285" s="319"/>
      <c r="F285" s="288"/>
      <c r="G285" s="301"/>
      <c r="H285" s="302"/>
      <c r="I285" s="290"/>
      <c r="J285" s="291"/>
      <c r="K285" s="304"/>
      <c r="L285" s="293"/>
      <c r="M285" s="293"/>
      <c r="N285" s="294"/>
      <c r="O285" s="295"/>
      <c r="P285" s="296"/>
      <c r="Q285" s="297"/>
      <c r="R285" s="298"/>
      <c r="S285" s="299"/>
      <c r="T285" s="292"/>
      <c r="U285" s="300"/>
      <c r="V285" s="293"/>
      <c r="W285" s="323" t="s">
        <v>37</v>
      </c>
      <c r="X285" s="279"/>
      <c r="Y285" s="265"/>
      <c r="Z285" s="266"/>
      <c r="AA285" s="269">
        <f t="shared" si="25"/>
        <v>0</v>
      </c>
      <c r="AB285" s="270"/>
      <c r="AC285" s="255">
        <f t="shared" si="21"/>
        <v>0</v>
      </c>
      <c r="AD285" s="255">
        <f t="shared" si="22"/>
        <v>0</v>
      </c>
      <c r="AE285" s="255">
        <f t="shared" si="23"/>
        <v>0</v>
      </c>
      <c r="AF285" s="255">
        <f t="shared" si="24"/>
        <v>0</v>
      </c>
      <c r="AG285" s="271"/>
    </row>
    <row r="286" spans="1:33" s="21" customFormat="1" ht="16.5" customHeight="1" x14ac:dyDescent="0.2">
      <c r="A286" s="284">
        <v>269</v>
      </c>
      <c r="B286" s="285"/>
      <c r="C286" s="286"/>
      <c r="D286" s="287"/>
      <c r="E286" s="319"/>
      <c r="F286" s="288"/>
      <c r="G286" s="301"/>
      <c r="H286" s="302"/>
      <c r="I286" s="290"/>
      <c r="J286" s="291"/>
      <c r="K286" s="304"/>
      <c r="L286" s="293"/>
      <c r="M286" s="293"/>
      <c r="N286" s="294"/>
      <c r="O286" s="295"/>
      <c r="P286" s="296"/>
      <c r="Q286" s="297"/>
      <c r="R286" s="298"/>
      <c r="S286" s="299"/>
      <c r="T286" s="292"/>
      <c r="U286" s="300"/>
      <c r="V286" s="293"/>
      <c r="W286" s="323" t="s">
        <v>37</v>
      </c>
      <c r="X286" s="279"/>
      <c r="Y286" s="265"/>
      <c r="Z286" s="266"/>
      <c r="AA286" s="269">
        <f t="shared" si="25"/>
        <v>0</v>
      </c>
      <c r="AB286" s="270"/>
      <c r="AC286" s="255">
        <f t="shared" si="21"/>
        <v>0</v>
      </c>
      <c r="AD286" s="255">
        <f t="shared" si="22"/>
        <v>0</v>
      </c>
      <c r="AE286" s="255">
        <f t="shared" si="23"/>
        <v>0</v>
      </c>
      <c r="AF286" s="255">
        <f t="shared" si="24"/>
        <v>0</v>
      </c>
      <c r="AG286" s="271"/>
    </row>
    <row r="287" spans="1:33" s="21" customFormat="1" ht="16.5" customHeight="1" x14ac:dyDescent="0.2">
      <c r="A287" s="284">
        <v>270</v>
      </c>
      <c r="B287" s="285"/>
      <c r="C287" s="286"/>
      <c r="D287" s="287"/>
      <c r="E287" s="319"/>
      <c r="F287" s="288"/>
      <c r="G287" s="301"/>
      <c r="H287" s="302"/>
      <c r="I287" s="290"/>
      <c r="J287" s="291"/>
      <c r="K287" s="304"/>
      <c r="L287" s="293"/>
      <c r="M287" s="293"/>
      <c r="N287" s="294"/>
      <c r="O287" s="295"/>
      <c r="P287" s="296"/>
      <c r="Q287" s="297"/>
      <c r="R287" s="298"/>
      <c r="S287" s="299"/>
      <c r="T287" s="292"/>
      <c r="U287" s="300"/>
      <c r="V287" s="293"/>
      <c r="W287" s="323" t="s">
        <v>37</v>
      </c>
      <c r="X287" s="279"/>
      <c r="Y287" s="265"/>
      <c r="Z287" s="266"/>
      <c r="AA287" s="269">
        <f t="shared" si="25"/>
        <v>0</v>
      </c>
      <c r="AB287" s="270"/>
      <c r="AC287" s="255">
        <f t="shared" si="21"/>
        <v>0</v>
      </c>
      <c r="AD287" s="255">
        <f t="shared" si="22"/>
        <v>0</v>
      </c>
      <c r="AE287" s="255">
        <f t="shared" si="23"/>
        <v>0</v>
      </c>
      <c r="AF287" s="255">
        <f t="shared" si="24"/>
        <v>0</v>
      </c>
      <c r="AG287" s="271"/>
    </row>
    <row r="288" spans="1:33" s="21" customFormat="1" ht="16.5" customHeight="1" x14ac:dyDescent="0.2">
      <c r="A288" s="284">
        <v>271</v>
      </c>
      <c r="B288" s="285"/>
      <c r="C288" s="286"/>
      <c r="D288" s="287"/>
      <c r="E288" s="319"/>
      <c r="F288" s="288"/>
      <c r="G288" s="301"/>
      <c r="H288" s="302"/>
      <c r="I288" s="290"/>
      <c r="J288" s="291"/>
      <c r="K288" s="304"/>
      <c r="L288" s="293"/>
      <c r="M288" s="293"/>
      <c r="N288" s="294"/>
      <c r="O288" s="295"/>
      <c r="P288" s="296"/>
      <c r="Q288" s="297"/>
      <c r="R288" s="298"/>
      <c r="S288" s="299"/>
      <c r="T288" s="292"/>
      <c r="U288" s="300"/>
      <c r="V288" s="293"/>
      <c r="W288" s="323" t="s">
        <v>37</v>
      </c>
      <c r="X288" s="279"/>
      <c r="Y288" s="265"/>
      <c r="Z288" s="266"/>
      <c r="AA288" s="269">
        <f t="shared" si="25"/>
        <v>0</v>
      </c>
      <c r="AB288" s="270"/>
      <c r="AC288" s="255">
        <f t="shared" si="21"/>
        <v>0</v>
      </c>
      <c r="AD288" s="255">
        <f t="shared" si="22"/>
        <v>0</v>
      </c>
      <c r="AE288" s="255">
        <f t="shared" si="23"/>
        <v>0</v>
      </c>
      <c r="AF288" s="255">
        <f t="shared" si="24"/>
        <v>0</v>
      </c>
      <c r="AG288" s="271"/>
    </row>
    <row r="289" spans="1:33" s="21" customFormat="1" ht="16.5" customHeight="1" x14ac:dyDescent="0.2">
      <c r="A289" s="284">
        <v>272</v>
      </c>
      <c r="B289" s="285"/>
      <c r="C289" s="286"/>
      <c r="D289" s="287"/>
      <c r="E289" s="319"/>
      <c r="F289" s="288"/>
      <c r="G289" s="301"/>
      <c r="H289" s="302"/>
      <c r="I289" s="290"/>
      <c r="J289" s="291"/>
      <c r="K289" s="304"/>
      <c r="L289" s="293"/>
      <c r="M289" s="293"/>
      <c r="N289" s="294"/>
      <c r="O289" s="295"/>
      <c r="P289" s="296"/>
      <c r="Q289" s="297"/>
      <c r="R289" s="298"/>
      <c r="S289" s="299"/>
      <c r="T289" s="292"/>
      <c r="U289" s="300"/>
      <c r="V289" s="293"/>
      <c r="W289" s="323" t="s">
        <v>37</v>
      </c>
      <c r="X289" s="279"/>
      <c r="Y289" s="265"/>
      <c r="Z289" s="266"/>
      <c r="AA289" s="269">
        <f t="shared" si="25"/>
        <v>0</v>
      </c>
      <c r="AB289" s="270"/>
      <c r="AC289" s="255">
        <f t="shared" si="21"/>
        <v>0</v>
      </c>
      <c r="AD289" s="255">
        <f t="shared" si="22"/>
        <v>0</v>
      </c>
      <c r="AE289" s="255">
        <f t="shared" si="23"/>
        <v>0</v>
      </c>
      <c r="AF289" s="255">
        <f t="shared" si="24"/>
        <v>0</v>
      </c>
      <c r="AG289" s="271"/>
    </row>
    <row r="290" spans="1:33" s="21" customFormat="1" ht="16.5" customHeight="1" x14ac:dyDescent="0.2">
      <c r="A290" s="284">
        <v>273</v>
      </c>
      <c r="B290" s="285"/>
      <c r="C290" s="286"/>
      <c r="D290" s="287"/>
      <c r="E290" s="319"/>
      <c r="F290" s="288"/>
      <c r="G290" s="301"/>
      <c r="H290" s="302"/>
      <c r="I290" s="290"/>
      <c r="J290" s="291"/>
      <c r="K290" s="304"/>
      <c r="L290" s="293"/>
      <c r="M290" s="293"/>
      <c r="N290" s="294"/>
      <c r="O290" s="295"/>
      <c r="P290" s="296"/>
      <c r="Q290" s="297"/>
      <c r="R290" s="298"/>
      <c r="S290" s="299"/>
      <c r="T290" s="292"/>
      <c r="U290" s="300"/>
      <c r="V290" s="293"/>
      <c r="W290" s="323" t="s">
        <v>37</v>
      </c>
      <c r="X290" s="279"/>
      <c r="Y290" s="265"/>
      <c r="Z290" s="266"/>
      <c r="AA290" s="269">
        <f t="shared" si="25"/>
        <v>0</v>
      </c>
      <c r="AB290" s="270"/>
      <c r="AC290" s="255">
        <f t="shared" si="21"/>
        <v>0</v>
      </c>
      <c r="AD290" s="255">
        <f t="shared" si="22"/>
        <v>0</v>
      </c>
      <c r="AE290" s="255">
        <f t="shared" si="23"/>
        <v>0</v>
      </c>
      <c r="AF290" s="255">
        <f t="shared" si="24"/>
        <v>0</v>
      </c>
      <c r="AG290" s="271"/>
    </row>
    <row r="291" spans="1:33" s="21" customFormat="1" ht="16.5" customHeight="1" x14ac:dyDescent="0.2">
      <c r="A291" s="284">
        <v>274</v>
      </c>
      <c r="B291" s="285"/>
      <c r="C291" s="286"/>
      <c r="D291" s="287"/>
      <c r="E291" s="319"/>
      <c r="F291" s="288"/>
      <c r="G291" s="301"/>
      <c r="H291" s="302"/>
      <c r="I291" s="290"/>
      <c r="J291" s="291"/>
      <c r="K291" s="304"/>
      <c r="L291" s="293"/>
      <c r="M291" s="293"/>
      <c r="N291" s="294"/>
      <c r="O291" s="295"/>
      <c r="P291" s="296"/>
      <c r="Q291" s="297"/>
      <c r="R291" s="298"/>
      <c r="S291" s="299"/>
      <c r="T291" s="292"/>
      <c r="U291" s="300"/>
      <c r="V291" s="293"/>
      <c r="W291" s="323" t="s">
        <v>37</v>
      </c>
      <c r="X291" s="279"/>
      <c r="Y291" s="265"/>
      <c r="Z291" s="266"/>
      <c r="AA291" s="269">
        <f t="shared" si="25"/>
        <v>0</v>
      </c>
      <c r="AB291" s="270"/>
      <c r="AC291" s="255">
        <f t="shared" si="21"/>
        <v>0</v>
      </c>
      <c r="AD291" s="255">
        <f t="shared" si="22"/>
        <v>0</v>
      </c>
      <c r="AE291" s="255">
        <f t="shared" si="23"/>
        <v>0</v>
      </c>
      <c r="AF291" s="255">
        <f t="shared" si="24"/>
        <v>0</v>
      </c>
      <c r="AG291" s="271"/>
    </row>
    <row r="292" spans="1:33" s="21" customFormat="1" ht="16.5" customHeight="1" x14ac:dyDescent="0.2">
      <c r="A292" s="284">
        <v>275</v>
      </c>
      <c r="B292" s="285"/>
      <c r="C292" s="286"/>
      <c r="D292" s="287"/>
      <c r="E292" s="319"/>
      <c r="F292" s="288"/>
      <c r="G292" s="301"/>
      <c r="H292" s="302"/>
      <c r="I292" s="290"/>
      <c r="J292" s="291"/>
      <c r="K292" s="304"/>
      <c r="L292" s="293"/>
      <c r="M292" s="293"/>
      <c r="N292" s="294"/>
      <c r="O292" s="295"/>
      <c r="P292" s="296"/>
      <c r="Q292" s="297"/>
      <c r="R292" s="298"/>
      <c r="S292" s="299"/>
      <c r="T292" s="292"/>
      <c r="U292" s="300"/>
      <c r="V292" s="293"/>
      <c r="W292" s="323" t="s">
        <v>37</v>
      </c>
      <c r="X292" s="279"/>
      <c r="Y292" s="265"/>
      <c r="Z292" s="266"/>
      <c r="AA292" s="269">
        <f t="shared" si="25"/>
        <v>0</v>
      </c>
      <c r="AB292" s="270"/>
      <c r="AC292" s="255">
        <f t="shared" si="21"/>
        <v>0</v>
      </c>
      <c r="AD292" s="255">
        <f t="shared" si="22"/>
        <v>0</v>
      </c>
      <c r="AE292" s="255">
        <f t="shared" si="23"/>
        <v>0</v>
      </c>
      <c r="AF292" s="255">
        <f t="shared" si="24"/>
        <v>0</v>
      </c>
      <c r="AG292" s="271"/>
    </row>
    <row r="293" spans="1:33" s="21" customFormat="1" ht="16.5" customHeight="1" x14ac:dyDescent="0.2">
      <c r="A293" s="284">
        <v>276</v>
      </c>
      <c r="B293" s="285"/>
      <c r="C293" s="286"/>
      <c r="D293" s="287"/>
      <c r="E293" s="319"/>
      <c r="F293" s="288"/>
      <c r="G293" s="301"/>
      <c r="H293" s="302"/>
      <c r="I293" s="290"/>
      <c r="J293" s="291"/>
      <c r="K293" s="304"/>
      <c r="L293" s="293"/>
      <c r="M293" s="293"/>
      <c r="N293" s="294"/>
      <c r="O293" s="295"/>
      <c r="P293" s="296"/>
      <c r="Q293" s="297"/>
      <c r="R293" s="298"/>
      <c r="S293" s="299"/>
      <c r="T293" s="292"/>
      <c r="U293" s="300"/>
      <c r="V293" s="293"/>
      <c r="W293" s="323" t="s">
        <v>37</v>
      </c>
      <c r="X293" s="279"/>
      <c r="Y293" s="265"/>
      <c r="Z293" s="266"/>
      <c r="AA293" s="269">
        <f t="shared" si="25"/>
        <v>0</v>
      </c>
      <c r="AB293" s="270"/>
      <c r="AC293" s="255">
        <f t="shared" si="21"/>
        <v>0</v>
      </c>
      <c r="AD293" s="255">
        <f t="shared" si="22"/>
        <v>0</v>
      </c>
      <c r="AE293" s="255">
        <f t="shared" si="23"/>
        <v>0</v>
      </c>
      <c r="AF293" s="255">
        <f t="shared" si="24"/>
        <v>0</v>
      </c>
      <c r="AG293" s="271"/>
    </row>
    <row r="294" spans="1:33" s="21" customFormat="1" ht="16.5" customHeight="1" x14ac:dyDescent="0.2">
      <c r="A294" s="284">
        <v>277</v>
      </c>
      <c r="B294" s="285"/>
      <c r="C294" s="286"/>
      <c r="D294" s="287"/>
      <c r="E294" s="319"/>
      <c r="F294" s="288"/>
      <c r="G294" s="301"/>
      <c r="H294" s="302"/>
      <c r="I294" s="290"/>
      <c r="J294" s="291"/>
      <c r="K294" s="304"/>
      <c r="L294" s="293"/>
      <c r="M294" s="293"/>
      <c r="N294" s="294"/>
      <c r="O294" s="295"/>
      <c r="P294" s="296"/>
      <c r="Q294" s="297"/>
      <c r="R294" s="298"/>
      <c r="S294" s="299"/>
      <c r="T294" s="292"/>
      <c r="U294" s="300"/>
      <c r="V294" s="293"/>
      <c r="W294" s="323" t="s">
        <v>37</v>
      </c>
      <c r="X294" s="279"/>
      <c r="Y294" s="265"/>
      <c r="Z294" s="266"/>
      <c r="AA294" s="269">
        <f t="shared" si="25"/>
        <v>0</v>
      </c>
      <c r="AB294" s="270"/>
      <c r="AC294" s="255">
        <f t="shared" si="21"/>
        <v>0</v>
      </c>
      <c r="AD294" s="255">
        <f t="shared" si="22"/>
        <v>0</v>
      </c>
      <c r="AE294" s="255">
        <f t="shared" si="23"/>
        <v>0</v>
      </c>
      <c r="AF294" s="255">
        <f t="shared" si="24"/>
        <v>0</v>
      </c>
      <c r="AG294" s="271"/>
    </row>
    <row r="295" spans="1:33" s="21" customFormat="1" ht="16.5" customHeight="1" x14ac:dyDescent="0.2">
      <c r="A295" s="284">
        <v>278</v>
      </c>
      <c r="B295" s="285"/>
      <c r="C295" s="286"/>
      <c r="D295" s="287"/>
      <c r="E295" s="319"/>
      <c r="F295" s="288"/>
      <c r="G295" s="301"/>
      <c r="H295" s="302"/>
      <c r="I295" s="290"/>
      <c r="J295" s="291"/>
      <c r="K295" s="304"/>
      <c r="L295" s="293"/>
      <c r="M295" s="293"/>
      <c r="N295" s="294"/>
      <c r="O295" s="295"/>
      <c r="P295" s="296"/>
      <c r="Q295" s="297"/>
      <c r="R295" s="298"/>
      <c r="S295" s="299"/>
      <c r="T295" s="292"/>
      <c r="U295" s="300"/>
      <c r="V295" s="293"/>
      <c r="W295" s="323" t="s">
        <v>37</v>
      </c>
      <c r="X295" s="279"/>
      <c r="Y295" s="265"/>
      <c r="Z295" s="266"/>
      <c r="AA295" s="269">
        <f t="shared" si="25"/>
        <v>0</v>
      </c>
      <c r="AB295" s="270"/>
      <c r="AC295" s="255">
        <f t="shared" si="21"/>
        <v>0</v>
      </c>
      <c r="AD295" s="255">
        <f t="shared" si="22"/>
        <v>0</v>
      </c>
      <c r="AE295" s="255">
        <f t="shared" si="23"/>
        <v>0</v>
      </c>
      <c r="AF295" s="255">
        <f t="shared" si="24"/>
        <v>0</v>
      </c>
      <c r="AG295" s="271"/>
    </row>
    <row r="296" spans="1:33" s="21" customFormat="1" ht="16.5" customHeight="1" x14ac:dyDescent="0.2">
      <c r="A296" s="284">
        <v>279</v>
      </c>
      <c r="B296" s="285"/>
      <c r="C296" s="286"/>
      <c r="D296" s="287"/>
      <c r="E296" s="319"/>
      <c r="F296" s="288"/>
      <c r="G296" s="301"/>
      <c r="H296" s="302"/>
      <c r="I296" s="290"/>
      <c r="J296" s="291"/>
      <c r="K296" s="304"/>
      <c r="L296" s="293"/>
      <c r="M296" s="293"/>
      <c r="N296" s="294"/>
      <c r="O296" s="295"/>
      <c r="P296" s="296"/>
      <c r="Q296" s="297"/>
      <c r="R296" s="298"/>
      <c r="S296" s="299"/>
      <c r="T296" s="292"/>
      <c r="U296" s="300"/>
      <c r="V296" s="293"/>
      <c r="W296" s="323" t="s">
        <v>37</v>
      </c>
      <c r="X296" s="279"/>
      <c r="Y296" s="265"/>
      <c r="Z296" s="266"/>
      <c r="AA296" s="269">
        <f t="shared" si="25"/>
        <v>0</v>
      </c>
      <c r="AB296" s="270"/>
      <c r="AC296" s="255">
        <f t="shared" si="21"/>
        <v>0</v>
      </c>
      <c r="AD296" s="255">
        <f t="shared" si="22"/>
        <v>0</v>
      </c>
      <c r="AE296" s="255">
        <f t="shared" si="23"/>
        <v>0</v>
      </c>
      <c r="AF296" s="255">
        <f t="shared" si="24"/>
        <v>0</v>
      </c>
      <c r="AG296" s="271"/>
    </row>
    <row r="297" spans="1:33" s="21" customFormat="1" ht="16.5" customHeight="1" x14ac:dyDescent="0.2">
      <c r="A297" s="284">
        <v>280</v>
      </c>
      <c r="B297" s="285"/>
      <c r="C297" s="286"/>
      <c r="D297" s="287"/>
      <c r="E297" s="319"/>
      <c r="F297" s="288"/>
      <c r="G297" s="301"/>
      <c r="H297" s="302"/>
      <c r="I297" s="290"/>
      <c r="J297" s="291"/>
      <c r="K297" s="304"/>
      <c r="L297" s="293"/>
      <c r="M297" s="293"/>
      <c r="N297" s="294"/>
      <c r="O297" s="295"/>
      <c r="P297" s="296"/>
      <c r="Q297" s="297"/>
      <c r="R297" s="298"/>
      <c r="S297" s="299"/>
      <c r="T297" s="292"/>
      <c r="U297" s="300"/>
      <c r="V297" s="293"/>
      <c r="W297" s="323" t="s">
        <v>37</v>
      </c>
      <c r="X297" s="279"/>
      <c r="Y297" s="265"/>
      <c r="Z297" s="266"/>
      <c r="AA297" s="269">
        <f t="shared" si="25"/>
        <v>0</v>
      </c>
      <c r="AB297" s="270"/>
      <c r="AC297" s="255">
        <f t="shared" si="21"/>
        <v>0</v>
      </c>
      <c r="AD297" s="255">
        <f t="shared" si="22"/>
        <v>0</v>
      </c>
      <c r="AE297" s="255">
        <f t="shared" si="23"/>
        <v>0</v>
      </c>
      <c r="AF297" s="255">
        <f t="shared" si="24"/>
        <v>0</v>
      </c>
      <c r="AG297" s="271"/>
    </row>
    <row r="298" spans="1:33" s="21" customFormat="1" ht="16.5" customHeight="1" x14ac:dyDescent="0.2">
      <c r="A298" s="284">
        <v>281</v>
      </c>
      <c r="B298" s="285"/>
      <c r="C298" s="286"/>
      <c r="D298" s="287"/>
      <c r="E298" s="319"/>
      <c r="F298" s="288"/>
      <c r="G298" s="301"/>
      <c r="H298" s="302"/>
      <c r="I298" s="290"/>
      <c r="J298" s="291"/>
      <c r="K298" s="304"/>
      <c r="L298" s="293"/>
      <c r="M298" s="293"/>
      <c r="N298" s="294"/>
      <c r="O298" s="295"/>
      <c r="P298" s="296"/>
      <c r="Q298" s="297"/>
      <c r="R298" s="298"/>
      <c r="S298" s="299"/>
      <c r="T298" s="292"/>
      <c r="U298" s="300"/>
      <c r="V298" s="293"/>
      <c r="W298" s="323" t="s">
        <v>37</v>
      </c>
      <c r="X298" s="279"/>
      <c r="Y298" s="265"/>
      <c r="Z298" s="266"/>
      <c r="AA298" s="269">
        <f t="shared" si="25"/>
        <v>0</v>
      </c>
      <c r="AB298" s="270"/>
      <c r="AC298" s="255">
        <f t="shared" si="21"/>
        <v>0</v>
      </c>
      <c r="AD298" s="255">
        <f t="shared" si="22"/>
        <v>0</v>
      </c>
      <c r="AE298" s="255">
        <f t="shared" si="23"/>
        <v>0</v>
      </c>
      <c r="AF298" s="255">
        <f t="shared" si="24"/>
        <v>0</v>
      </c>
      <c r="AG298" s="271"/>
    </row>
    <row r="299" spans="1:33" s="21" customFormat="1" ht="16.5" customHeight="1" x14ac:dyDescent="0.2">
      <c r="A299" s="284">
        <v>282</v>
      </c>
      <c r="B299" s="285"/>
      <c r="C299" s="286"/>
      <c r="D299" s="287"/>
      <c r="E299" s="319"/>
      <c r="F299" s="288"/>
      <c r="G299" s="301"/>
      <c r="H299" s="302"/>
      <c r="I299" s="290"/>
      <c r="J299" s="291"/>
      <c r="K299" s="304"/>
      <c r="L299" s="293"/>
      <c r="M299" s="293"/>
      <c r="N299" s="294"/>
      <c r="O299" s="295"/>
      <c r="P299" s="296"/>
      <c r="Q299" s="297"/>
      <c r="R299" s="298"/>
      <c r="S299" s="299"/>
      <c r="T299" s="292"/>
      <c r="U299" s="300"/>
      <c r="V299" s="293"/>
      <c r="W299" s="323" t="s">
        <v>37</v>
      </c>
      <c r="X299" s="279"/>
      <c r="Y299" s="265"/>
      <c r="Z299" s="266"/>
      <c r="AA299" s="269">
        <f t="shared" si="25"/>
        <v>0</v>
      </c>
      <c r="AB299" s="270"/>
      <c r="AC299" s="255">
        <f t="shared" si="21"/>
        <v>0</v>
      </c>
      <c r="AD299" s="255">
        <f t="shared" si="22"/>
        <v>0</v>
      </c>
      <c r="AE299" s="255">
        <f t="shared" si="23"/>
        <v>0</v>
      </c>
      <c r="AF299" s="255">
        <f t="shared" si="24"/>
        <v>0</v>
      </c>
      <c r="AG299" s="271"/>
    </row>
    <row r="300" spans="1:33" s="21" customFormat="1" ht="16.5" customHeight="1" x14ac:dyDescent="0.2">
      <c r="A300" s="284">
        <v>283</v>
      </c>
      <c r="B300" s="285"/>
      <c r="C300" s="286"/>
      <c r="D300" s="287"/>
      <c r="E300" s="319"/>
      <c r="F300" s="288"/>
      <c r="G300" s="301"/>
      <c r="H300" s="302"/>
      <c r="I300" s="290"/>
      <c r="J300" s="291"/>
      <c r="K300" s="304"/>
      <c r="L300" s="293"/>
      <c r="M300" s="293"/>
      <c r="N300" s="294"/>
      <c r="O300" s="295"/>
      <c r="P300" s="296"/>
      <c r="Q300" s="297"/>
      <c r="R300" s="298"/>
      <c r="S300" s="299"/>
      <c r="T300" s="292"/>
      <c r="U300" s="300"/>
      <c r="V300" s="293"/>
      <c r="W300" s="323" t="s">
        <v>37</v>
      </c>
      <c r="X300" s="279"/>
      <c r="Y300" s="265"/>
      <c r="Z300" s="266"/>
      <c r="AA300" s="269">
        <f t="shared" si="25"/>
        <v>0</v>
      </c>
      <c r="AB300" s="270"/>
      <c r="AC300" s="255">
        <f t="shared" si="21"/>
        <v>0</v>
      </c>
      <c r="AD300" s="255">
        <f t="shared" si="22"/>
        <v>0</v>
      </c>
      <c r="AE300" s="255">
        <f t="shared" si="23"/>
        <v>0</v>
      </c>
      <c r="AF300" s="255">
        <f t="shared" si="24"/>
        <v>0</v>
      </c>
      <c r="AG300" s="271"/>
    </row>
    <row r="301" spans="1:33" s="21" customFormat="1" ht="16.5" customHeight="1" x14ac:dyDescent="0.2">
      <c r="A301" s="284">
        <v>284</v>
      </c>
      <c r="B301" s="285"/>
      <c r="C301" s="286"/>
      <c r="D301" s="287"/>
      <c r="E301" s="319"/>
      <c r="F301" s="288"/>
      <c r="G301" s="301"/>
      <c r="H301" s="302"/>
      <c r="I301" s="290"/>
      <c r="J301" s="291"/>
      <c r="K301" s="304"/>
      <c r="L301" s="293"/>
      <c r="M301" s="293"/>
      <c r="N301" s="294"/>
      <c r="O301" s="295"/>
      <c r="P301" s="296"/>
      <c r="Q301" s="297"/>
      <c r="R301" s="298"/>
      <c r="S301" s="299"/>
      <c r="T301" s="292"/>
      <c r="U301" s="300"/>
      <c r="V301" s="293"/>
      <c r="W301" s="323" t="s">
        <v>37</v>
      </c>
      <c r="X301" s="279"/>
      <c r="Y301" s="265"/>
      <c r="Z301" s="266"/>
      <c r="AA301" s="269">
        <f t="shared" si="25"/>
        <v>0</v>
      </c>
      <c r="AB301" s="270"/>
      <c r="AC301" s="255">
        <f t="shared" si="21"/>
        <v>0</v>
      </c>
      <c r="AD301" s="255">
        <f t="shared" si="22"/>
        <v>0</v>
      </c>
      <c r="AE301" s="255">
        <f t="shared" si="23"/>
        <v>0</v>
      </c>
      <c r="AF301" s="255">
        <f t="shared" si="24"/>
        <v>0</v>
      </c>
      <c r="AG301" s="271"/>
    </row>
    <row r="302" spans="1:33" s="21" customFormat="1" ht="16.5" customHeight="1" x14ac:dyDescent="0.2">
      <c r="A302" s="284">
        <v>285</v>
      </c>
      <c r="B302" s="285"/>
      <c r="C302" s="286"/>
      <c r="D302" s="287"/>
      <c r="E302" s="319"/>
      <c r="F302" s="288"/>
      <c r="G302" s="301"/>
      <c r="H302" s="302"/>
      <c r="I302" s="290"/>
      <c r="J302" s="291"/>
      <c r="K302" s="304"/>
      <c r="L302" s="293"/>
      <c r="M302" s="293"/>
      <c r="N302" s="294"/>
      <c r="O302" s="295"/>
      <c r="P302" s="296"/>
      <c r="Q302" s="297"/>
      <c r="R302" s="298"/>
      <c r="S302" s="299"/>
      <c r="T302" s="292"/>
      <c r="U302" s="300"/>
      <c r="V302" s="293"/>
      <c r="W302" s="323" t="s">
        <v>37</v>
      </c>
      <c r="X302" s="279"/>
      <c r="Y302" s="265"/>
      <c r="Z302" s="266"/>
      <c r="AA302" s="269">
        <f t="shared" si="25"/>
        <v>0</v>
      </c>
      <c r="AB302" s="270"/>
      <c r="AC302" s="255">
        <f t="shared" si="21"/>
        <v>0</v>
      </c>
      <c r="AD302" s="255">
        <f t="shared" si="22"/>
        <v>0</v>
      </c>
      <c r="AE302" s="255">
        <f t="shared" si="23"/>
        <v>0</v>
      </c>
      <c r="AF302" s="255">
        <f t="shared" si="24"/>
        <v>0</v>
      </c>
      <c r="AG302" s="271"/>
    </row>
    <row r="303" spans="1:33" s="21" customFormat="1" ht="16.5" customHeight="1" x14ac:dyDescent="0.2">
      <c r="A303" s="284">
        <v>286</v>
      </c>
      <c r="B303" s="285"/>
      <c r="C303" s="286"/>
      <c r="D303" s="287"/>
      <c r="E303" s="319"/>
      <c r="F303" s="288"/>
      <c r="G303" s="301"/>
      <c r="H303" s="302"/>
      <c r="I303" s="290"/>
      <c r="J303" s="291"/>
      <c r="K303" s="304"/>
      <c r="L303" s="293"/>
      <c r="M303" s="293"/>
      <c r="N303" s="294"/>
      <c r="O303" s="295"/>
      <c r="P303" s="296"/>
      <c r="Q303" s="297"/>
      <c r="R303" s="298"/>
      <c r="S303" s="299"/>
      <c r="T303" s="292"/>
      <c r="U303" s="300"/>
      <c r="V303" s="293"/>
      <c r="W303" s="323" t="s">
        <v>37</v>
      </c>
      <c r="X303" s="279"/>
      <c r="Y303" s="265"/>
      <c r="Z303" s="266"/>
      <c r="AA303" s="269">
        <f t="shared" si="25"/>
        <v>0</v>
      </c>
      <c r="AB303" s="270"/>
      <c r="AC303" s="255">
        <f t="shared" si="21"/>
        <v>0</v>
      </c>
      <c r="AD303" s="255">
        <f t="shared" si="22"/>
        <v>0</v>
      </c>
      <c r="AE303" s="255">
        <f t="shared" si="23"/>
        <v>0</v>
      </c>
      <c r="AF303" s="255">
        <f t="shared" si="24"/>
        <v>0</v>
      </c>
      <c r="AG303" s="271"/>
    </row>
    <row r="304" spans="1:33" s="21" customFormat="1" ht="16.5" customHeight="1" x14ac:dyDescent="0.2">
      <c r="A304" s="284">
        <v>287</v>
      </c>
      <c r="B304" s="285"/>
      <c r="C304" s="286"/>
      <c r="D304" s="287"/>
      <c r="E304" s="319"/>
      <c r="F304" s="288"/>
      <c r="G304" s="301"/>
      <c r="H304" s="302"/>
      <c r="I304" s="290"/>
      <c r="J304" s="291"/>
      <c r="K304" s="304"/>
      <c r="L304" s="293"/>
      <c r="M304" s="293"/>
      <c r="N304" s="294"/>
      <c r="O304" s="295"/>
      <c r="P304" s="296"/>
      <c r="Q304" s="297"/>
      <c r="R304" s="298"/>
      <c r="S304" s="299"/>
      <c r="T304" s="292"/>
      <c r="U304" s="300"/>
      <c r="V304" s="293"/>
      <c r="W304" s="323" t="s">
        <v>37</v>
      </c>
      <c r="X304" s="279"/>
      <c r="Y304" s="265"/>
      <c r="Z304" s="266"/>
      <c r="AA304" s="269">
        <f t="shared" si="25"/>
        <v>0</v>
      </c>
      <c r="AB304" s="270"/>
      <c r="AC304" s="255">
        <f t="shared" si="21"/>
        <v>0</v>
      </c>
      <c r="AD304" s="255">
        <f t="shared" si="22"/>
        <v>0</v>
      </c>
      <c r="AE304" s="255">
        <f t="shared" si="23"/>
        <v>0</v>
      </c>
      <c r="AF304" s="255">
        <f t="shared" si="24"/>
        <v>0</v>
      </c>
      <c r="AG304" s="271"/>
    </row>
    <row r="305" spans="1:33" s="21" customFormat="1" ht="16.5" customHeight="1" x14ac:dyDescent="0.2">
      <c r="A305" s="284">
        <v>288</v>
      </c>
      <c r="B305" s="285"/>
      <c r="C305" s="286"/>
      <c r="D305" s="287"/>
      <c r="E305" s="319"/>
      <c r="F305" s="288"/>
      <c r="G305" s="301"/>
      <c r="H305" s="302"/>
      <c r="I305" s="290"/>
      <c r="J305" s="291"/>
      <c r="K305" s="304"/>
      <c r="L305" s="293"/>
      <c r="M305" s="293"/>
      <c r="N305" s="294"/>
      <c r="O305" s="295"/>
      <c r="P305" s="296"/>
      <c r="Q305" s="297"/>
      <c r="R305" s="298"/>
      <c r="S305" s="299"/>
      <c r="T305" s="292"/>
      <c r="U305" s="300"/>
      <c r="V305" s="293"/>
      <c r="W305" s="323" t="s">
        <v>37</v>
      </c>
      <c r="X305" s="279"/>
      <c r="Y305" s="265"/>
      <c r="Z305" s="266"/>
      <c r="AA305" s="269">
        <f t="shared" si="25"/>
        <v>0</v>
      </c>
      <c r="AB305" s="270"/>
      <c r="AC305" s="255">
        <f t="shared" si="21"/>
        <v>0</v>
      </c>
      <c r="AD305" s="255">
        <f t="shared" si="22"/>
        <v>0</v>
      </c>
      <c r="AE305" s="255">
        <f t="shared" si="23"/>
        <v>0</v>
      </c>
      <c r="AF305" s="255">
        <f t="shared" si="24"/>
        <v>0</v>
      </c>
      <c r="AG305" s="271"/>
    </row>
    <row r="306" spans="1:33" s="21" customFormat="1" ht="16.5" customHeight="1" x14ac:dyDescent="0.2">
      <c r="A306" s="284">
        <v>289</v>
      </c>
      <c r="B306" s="285"/>
      <c r="C306" s="286"/>
      <c r="D306" s="287"/>
      <c r="E306" s="319"/>
      <c r="F306" s="288"/>
      <c r="G306" s="301"/>
      <c r="H306" s="302"/>
      <c r="I306" s="290"/>
      <c r="J306" s="291"/>
      <c r="K306" s="304"/>
      <c r="L306" s="293"/>
      <c r="M306" s="293"/>
      <c r="N306" s="294"/>
      <c r="O306" s="295"/>
      <c r="P306" s="296"/>
      <c r="Q306" s="297"/>
      <c r="R306" s="298"/>
      <c r="S306" s="299"/>
      <c r="T306" s="292"/>
      <c r="U306" s="300"/>
      <c r="V306" s="293"/>
      <c r="W306" s="323" t="s">
        <v>37</v>
      </c>
      <c r="X306" s="279"/>
      <c r="Y306" s="265"/>
      <c r="Z306" s="266"/>
      <c r="AA306" s="269">
        <f t="shared" si="25"/>
        <v>0</v>
      </c>
      <c r="AB306" s="270"/>
      <c r="AC306" s="255">
        <f t="shared" si="21"/>
        <v>0</v>
      </c>
      <c r="AD306" s="255">
        <f t="shared" si="22"/>
        <v>0</v>
      </c>
      <c r="AE306" s="255">
        <f t="shared" si="23"/>
        <v>0</v>
      </c>
      <c r="AF306" s="255">
        <f t="shared" si="24"/>
        <v>0</v>
      </c>
      <c r="AG306" s="271"/>
    </row>
    <row r="307" spans="1:33" s="21" customFormat="1" ht="16.5" customHeight="1" x14ac:dyDescent="0.2">
      <c r="A307" s="284">
        <v>290</v>
      </c>
      <c r="B307" s="285"/>
      <c r="C307" s="286"/>
      <c r="D307" s="287"/>
      <c r="E307" s="319"/>
      <c r="F307" s="288"/>
      <c r="G307" s="301"/>
      <c r="H307" s="302"/>
      <c r="I307" s="290"/>
      <c r="J307" s="291"/>
      <c r="K307" s="304"/>
      <c r="L307" s="293"/>
      <c r="M307" s="293"/>
      <c r="N307" s="294"/>
      <c r="O307" s="295"/>
      <c r="P307" s="296"/>
      <c r="Q307" s="297"/>
      <c r="R307" s="298"/>
      <c r="S307" s="299"/>
      <c r="T307" s="292"/>
      <c r="U307" s="300"/>
      <c r="V307" s="293"/>
      <c r="W307" s="323" t="s">
        <v>37</v>
      </c>
      <c r="X307" s="279"/>
      <c r="Y307" s="265"/>
      <c r="Z307" s="266"/>
      <c r="AA307" s="269">
        <f t="shared" si="25"/>
        <v>0</v>
      </c>
      <c r="AB307" s="270"/>
      <c r="AC307" s="255">
        <f t="shared" si="21"/>
        <v>0</v>
      </c>
      <c r="AD307" s="255">
        <f t="shared" si="22"/>
        <v>0</v>
      </c>
      <c r="AE307" s="255">
        <f t="shared" si="23"/>
        <v>0</v>
      </c>
      <c r="AF307" s="255">
        <f t="shared" si="24"/>
        <v>0</v>
      </c>
      <c r="AG307" s="271"/>
    </row>
    <row r="308" spans="1:33" s="21" customFormat="1" ht="16.5" customHeight="1" x14ac:dyDescent="0.2">
      <c r="A308" s="284">
        <v>291</v>
      </c>
      <c r="B308" s="285"/>
      <c r="C308" s="286"/>
      <c r="D308" s="287"/>
      <c r="E308" s="319"/>
      <c r="F308" s="288"/>
      <c r="G308" s="301"/>
      <c r="H308" s="302"/>
      <c r="I308" s="290"/>
      <c r="J308" s="291"/>
      <c r="K308" s="304"/>
      <c r="L308" s="293"/>
      <c r="M308" s="293"/>
      <c r="N308" s="294"/>
      <c r="O308" s="295"/>
      <c r="P308" s="296"/>
      <c r="Q308" s="297"/>
      <c r="R308" s="298"/>
      <c r="S308" s="299"/>
      <c r="T308" s="292"/>
      <c r="U308" s="300"/>
      <c r="V308" s="293"/>
      <c r="W308" s="323" t="s">
        <v>37</v>
      </c>
      <c r="X308" s="279"/>
      <c r="Y308" s="265"/>
      <c r="Z308" s="266"/>
      <c r="AA308" s="269">
        <f t="shared" si="25"/>
        <v>0</v>
      </c>
      <c r="AB308" s="270"/>
      <c r="AC308" s="255">
        <f t="shared" si="21"/>
        <v>0</v>
      </c>
      <c r="AD308" s="255">
        <f t="shared" si="22"/>
        <v>0</v>
      </c>
      <c r="AE308" s="255">
        <f t="shared" si="23"/>
        <v>0</v>
      </c>
      <c r="AF308" s="255">
        <f t="shared" si="24"/>
        <v>0</v>
      </c>
      <c r="AG308" s="271"/>
    </row>
    <row r="309" spans="1:33" s="21" customFormat="1" ht="16.5" customHeight="1" x14ac:dyDescent="0.2">
      <c r="A309" s="284">
        <v>292</v>
      </c>
      <c r="B309" s="285"/>
      <c r="C309" s="286"/>
      <c r="D309" s="287"/>
      <c r="E309" s="319"/>
      <c r="F309" s="288"/>
      <c r="G309" s="301"/>
      <c r="H309" s="302"/>
      <c r="I309" s="290"/>
      <c r="J309" s="291"/>
      <c r="K309" s="304"/>
      <c r="L309" s="293"/>
      <c r="M309" s="293"/>
      <c r="N309" s="294"/>
      <c r="O309" s="295"/>
      <c r="P309" s="296"/>
      <c r="Q309" s="297"/>
      <c r="R309" s="298"/>
      <c r="S309" s="299"/>
      <c r="T309" s="292"/>
      <c r="U309" s="300"/>
      <c r="V309" s="293"/>
      <c r="W309" s="323" t="s">
        <v>37</v>
      </c>
      <c r="X309" s="279"/>
      <c r="Y309" s="265"/>
      <c r="Z309" s="266"/>
      <c r="AA309" s="269">
        <f t="shared" si="25"/>
        <v>0</v>
      </c>
      <c r="AB309" s="270"/>
      <c r="AC309" s="255">
        <f t="shared" si="21"/>
        <v>0</v>
      </c>
      <c r="AD309" s="255">
        <f t="shared" si="22"/>
        <v>0</v>
      </c>
      <c r="AE309" s="255">
        <f t="shared" si="23"/>
        <v>0</v>
      </c>
      <c r="AF309" s="255">
        <f t="shared" si="24"/>
        <v>0</v>
      </c>
      <c r="AG309" s="271"/>
    </row>
    <row r="310" spans="1:33" s="21" customFormat="1" ht="16.5" customHeight="1" x14ac:dyDescent="0.2">
      <c r="A310" s="284">
        <v>293</v>
      </c>
      <c r="B310" s="285"/>
      <c r="C310" s="286"/>
      <c r="D310" s="287"/>
      <c r="E310" s="319"/>
      <c r="F310" s="288"/>
      <c r="G310" s="301"/>
      <c r="H310" s="302"/>
      <c r="I310" s="290"/>
      <c r="J310" s="291"/>
      <c r="K310" s="304"/>
      <c r="L310" s="293"/>
      <c r="M310" s="293"/>
      <c r="N310" s="294"/>
      <c r="O310" s="295"/>
      <c r="P310" s="296"/>
      <c r="Q310" s="297"/>
      <c r="R310" s="298"/>
      <c r="S310" s="299"/>
      <c r="T310" s="292"/>
      <c r="U310" s="300"/>
      <c r="V310" s="293"/>
      <c r="W310" s="323" t="s">
        <v>37</v>
      </c>
      <c r="X310" s="279"/>
      <c r="Y310" s="265"/>
      <c r="Z310" s="266"/>
      <c r="AA310" s="269">
        <f t="shared" si="25"/>
        <v>0</v>
      </c>
      <c r="AB310" s="270"/>
      <c r="AC310" s="255">
        <f t="shared" si="21"/>
        <v>0</v>
      </c>
      <c r="AD310" s="255">
        <f t="shared" si="22"/>
        <v>0</v>
      </c>
      <c r="AE310" s="255">
        <f t="shared" si="23"/>
        <v>0</v>
      </c>
      <c r="AF310" s="255">
        <f t="shared" si="24"/>
        <v>0</v>
      </c>
      <c r="AG310" s="271"/>
    </row>
    <row r="311" spans="1:33" s="21" customFormat="1" ht="16.5" customHeight="1" x14ac:dyDescent="0.2">
      <c r="A311" s="284">
        <v>294</v>
      </c>
      <c r="B311" s="285"/>
      <c r="C311" s="286"/>
      <c r="D311" s="287"/>
      <c r="E311" s="319"/>
      <c r="F311" s="288"/>
      <c r="G311" s="301"/>
      <c r="H311" s="302"/>
      <c r="I311" s="290"/>
      <c r="J311" s="291"/>
      <c r="K311" s="304"/>
      <c r="L311" s="293"/>
      <c r="M311" s="293"/>
      <c r="N311" s="294"/>
      <c r="O311" s="295"/>
      <c r="P311" s="296"/>
      <c r="Q311" s="297"/>
      <c r="R311" s="298"/>
      <c r="S311" s="299"/>
      <c r="T311" s="292"/>
      <c r="U311" s="300"/>
      <c r="V311" s="293"/>
      <c r="W311" s="323" t="s">
        <v>37</v>
      </c>
      <c r="X311" s="279"/>
      <c r="Y311" s="265"/>
      <c r="Z311" s="266"/>
      <c r="AA311" s="269">
        <f t="shared" si="25"/>
        <v>0</v>
      </c>
      <c r="AB311" s="270"/>
      <c r="AC311" s="255">
        <f t="shared" si="21"/>
        <v>0</v>
      </c>
      <c r="AD311" s="255">
        <f t="shared" si="22"/>
        <v>0</v>
      </c>
      <c r="AE311" s="255">
        <f t="shared" si="23"/>
        <v>0</v>
      </c>
      <c r="AF311" s="255">
        <f t="shared" si="24"/>
        <v>0</v>
      </c>
      <c r="AG311" s="271"/>
    </row>
    <row r="312" spans="1:33" s="21" customFormat="1" ht="16.5" customHeight="1" x14ac:dyDescent="0.2">
      <c r="A312" s="284">
        <v>295</v>
      </c>
      <c r="B312" s="285"/>
      <c r="C312" s="286"/>
      <c r="D312" s="287"/>
      <c r="E312" s="319"/>
      <c r="F312" s="288"/>
      <c r="G312" s="301"/>
      <c r="H312" s="302"/>
      <c r="I312" s="290"/>
      <c r="J312" s="291"/>
      <c r="K312" s="304"/>
      <c r="L312" s="293"/>
      <c r="M312" s="293"/>
      <c r="N312" s="294"/>
      <c r="O312" s="295"/>
      <c r="P312" s="296"/>
      <c r="Q312" s="297"/>
      <c r="R312" s="298"/>
      <c r="S312" s="299"/>
      <c r="T312" s="292"/>
      <c r="U312" s="300"/>
      <c r="V312" s="293"/>
      <c r="W312" s="323" t="s">
        <v>37</v>
      </c>
      <c r="X312" s="279"/>
      <c r="Y312" s="265"/>
      <c r="Z312" s="266"/>
      <c r="AA312" s="269">
        <f t="shared" si="25"/>
        <v>0</v>
      </c>
      <c r="AB312" s="270"/>
      <c r="AC312" s="255">
        <f t="shared" si="21"/>
        <v>0</v>
      </c>
      <c r="AD312" s="255">
        <f t="shared" si="22"/>
        <v>0</v>
      </c>
      <c r="AE312" s="255">
        <f t="shared" si="23"/>
        <v>0</v>
      </c>
      <c r="AF312" s="255">
        <f t="shared" si="24"/>
        <v>0</v>
      </c>
      <c r="AG312" s="271"/>
    </row>
    <row r="313" spans="1:33" s="21" customFormat="1" ht="16.5" customHeight="1" x14ac:dyDescent="0.2">
      <c r="A313" s="284">
        <v>296</v>
      </c>
      <c r="B313" s="285"/>
      <c r="C313" s="286"/>
      <c r="D313" s="287"/>
      <c r="E313" s="319"/>
      <c r="F313" s="288"/>
      <c r="G313" s="301"/>
      <c r="H313" s="302"/>
      <c r="I313" s="290"/>
      <c r="J313" s="291"/>
      <c r="K313" s="304"/>
      <c r="L313" s="293"/>
      <c r="M313" s="293"/>
      <c r="N313" s="294"/>
      <c r="O313" s="295"/>
      <c r="P313" s="296"/>
      <c r="Q313" s="297"/>
      <c r="R313" s="298"/>
      <c r="S313" s="299"/>
      <c r="T313" s="292"/>
      <c r="U313" s="300"/>
      <c r="V313" s="293"/>
      <c r="W313" s="323" t="s">
        <v>37</v>
      </c>
      <c r="X313" s="279"/>
      <c r="Y313" s="265"/>
      <c r="Z313" s="266"/>
      <c r="AA313" s="269">
        <f t="shared" si="25"/>
        <v>0</v>
      </c>
      <c r="AB313" s="270"/>
      <c r="AC313" s="255">
        <f t="shared" si="21"/>
        <v>0</v>
      </c>
      <c r="AD313" s="255">
        <f t="shared" si="22"/>
        <v>0</v>
      </c>
      <c r="AE313" s="255">
        <f t="shared" si="23"/>
        <v>0</v>
      </c>
      <c r="AF313" s="255">
        <f t="shared" si="24"/>
        <v>0</v>
      </c>
      <c r="AG313" s="271"/>
    </row>
    <row r="314" spans="1:33" s="21" customFormat="1" ht="16.5" customHeight="1" x14ac:dyDescent="0.2">
      <c r="A314" s="284">
        <v>297</v>
      </c>
      <c r="B314" s="285"/>
      <c r="C314" s="286"/>
      <c r="D314" s="287"/>
      <c r="E314" s="319"/>
      <c r="F314" s="288"/>
      <c r="G314" s="301"/>
      <c r="H314" s="302"/>
      <c r="I314" s="290"/>
      <c r="J314" s="291"/>
      <c r="K314" s="304"/>
      <c r="L314" s="293"/>
      <c r="M314" s="293"/>
      <c r="N314" s="294"/>
      <c r="O314" s="295"/>
      <c r="P314" s="296"/>
      <c r="Q314" s="297"/>
      <c r="R314" s="298"/>
      <c r="S314" s="299"/>
      <c r="T314" s="292"/>
      <c r="U314" s="300"/>
      <c r="V314" s="293"/>
      <c r="W314" s="323" t="s">
        <v>37</v>
      </c>
      <c r="X314" s="279"/>
      <c r="Y314" s="265"/>
      <c r="Z314" s="266"/>
      <c r="AA314" s="269">
        <f t="shared" si="25"/>
        <v>0</v>
      </c>
      <c r="AB314" s="270"/>
      <c r="AC314" s="255">
        <f t="shared" si="21"/>
        <v>0</v>
      </c>
      <c r="AD314" s="255">
        <f t="shared" si="22"/>
        <v>0</v>
      </c>
      <c r="AE314" s="255">
        <f t="shared" si="23"/>
        <v>0</v>
      </c>
      <c r="AF314" s="255">
        <f t="shared" si="24"/>
        <v>0</v>
      </c>
      <c r="AG314" s="271"/>
    </row>
    <row r="315" spans="1:33" s="21" customFormat="1" ht="16.5" customHeight="1" x14ac:dyDescent="0.2">
      <c r="A315" s="284">
        <v>298</v>
      </c>
      <c r="B315" s="285"/>
      <c r="C315" s="286"/>
      <c r="D315" s="287"/>
      <c r="E315" s="319"/>
      <c r="F315" s="288"/>
      <c r="G315" s="301"/>
      <c r="H315" s="302"/>
      <c r="I315" s="290"/>
      <c r="J315" s="291"/>
      <c r="K315" s="304"/>
      <c r="L315" s="293"/>
      <c r="M315" s="293"/>
      <c r="N315" s="294"/>
      <c r="O315" s="295"/>
      <c r="P315" s="296"/>
      <c r="Q315" s="297"/>
      <c r="R315" s="298"/>
      <c r="S315" s="299"/>
      <c r="T315" s="292"/>
      <c r="U315" s="300"/>
      <c r="V315" s="293"/>
      <c r="W315" s="323" t="s">
        <v>37</v>
      </c>
      <c r="X315" s="279"/>
      <c r="Y315" s="265"/>
      <c r="Z315" s="266"/>
      <c r="AA315" s="269">
        <f t="shared" si="25"/>
        <v>0</v>
      </c>
      <c r="AB315" s="270"/>
      <c r="AC315" s="255">
        <f t="shared" si="21"/>
        <v>0</v>
      </c>
      <c r="AD315" s="255">
        <f t="shared" si="22"/>
        <v>0</v>
      </c>
      <c r="AE315" s="255">
        <f t="shared" si="23"/>
        <v>0</v>
      </c>
      <c r="AF315" s="255">
        <f t="shared" si="24"/>
        <v>0</v>
      </c>
      <c r="AG315" s="271"/>
    </row>
    <row r="316" spans="1:33" s="21" customFormat="1" ht="16.5" customHeight="1" x14ac:dyDescent="0.2">
      <c r="A316" s="284">
        <v>299</v>
      </c>
      <c r="B316" s="285"/>
      <c r="C316" s="286"/>
      <c r="D316" s="287"/>
      <c r="E316" s="319"/>
      <c r="F316" s="288"/>
      <c r="G316" s="301"/>
      <c r="H316" s="302"/>
      <c r="I316" s="290"/>
      <c r="J316" s="291"/>
      <c r="K316" s="304"/>
      <c r="L316" s="293"/>
      <c r="M316" s="293"/>
      <c r="N316" s="294"/>
      <c r="O316" s="295"/>
      <c r="P316" s="296"/>
      <c r="Q316" s="297"/>
      <c r="R316" s="298"/>
      <c r="S316" s="299"/>
      <c r="T316" s="292"/>
      <c r="U316" s="300"/>
      <c r="V316" s="293"/>
      <c r="W316" s="323" t="s">
        <v>37</v>
      </c>
      <c r="X316" s="279"/>
      <c r="Y316" s="265"/>
      <c r="Z316" s="266"/>
      <c r="AA316" s="269">
        <f t="shared" si="25"/>
        <v>0</v>
      </c>
      <c r="AB316" s="270"/>
      <c r="AC316" s="255">
        <f t="shared" si="21"/>
        <v>0</v>
      </c>
      <c r="AD316" s="255">
        <f t="shared" si="22"/>
        <v>0</v>
      </c>
      <c r="AE316" s="255">
        <f t="shared" si="23"/>
        <v>0</v>
      </c>
      <c r="AF316" s="255">
        <f t="shared" si="24"/>
        <v>0</v>
      </c>
      <c r="AG316" s="271"/>
    </row>
    <row r="317" spans="1:33" s="21" customFormat="1" ht="16.5" customHeight="1" x14ac:dyDescent="0.2">
      <c r="A317" s="284">
        <v>300</v>
      </c>
      <c r="B317" s="285"/>
      <c r="C317" s="286"/>
      <c r="D317" s="287"/>
      <c r="E317" s="319"/>
      <c r="F317" s="288"/>
      <c r="G317" s="301"/>
      <c r="H317" s="302"/>
      <c r="I317" s="290"/>
      <c r="J317" s="291"/>
      <c r="K317" s="304"/>
      <c r="L317" s="293"/>
      <c r="M317" s="293"/>
      <c r="N317" s="294"/>
      <c r="O317" s="295"/>
      <c r="P317" s="296"/>
      <c r="Q317" s="297"/>
      <c r="R317" s="298"/>
      <c r="S317" s="299"/>
      <c r="T317" s="292"/>
      <c r="U317" s="300"/>
      <c r="V317" s="293"/>
      <c r="W317" s="323" t="s">
        <v>37</v>
      </c>
      <c r="X317" s="279"/>
      <c r="Y317" s="265"/>
      <c r="Z317" s="266"/>
      <c r="AA317" s="269">
        <f t="shared" si="25"/>
        <v>0</v>
      </c>
      <c r="AB317" s="270"/>
      <c r="AC317" s="255">
        <f t="shared" si="21"/>
        <v>0</v>
      </c>
      <c r="AD317" s="255">
        <f t="shared" si="22"/>
        <v>0</v>
      </c>
      <c r="AE317" s="255">
        <f t="shared" si="23"/>
        <v>0</v>
      </c>
      <c r="AF317" s="255">
        <f t="shared" si="24"/>
        <v>0</v>
      </c>
      <c r="AG317" s="271"/>
    </row>
    <row r="318" spans="1:33" s="21" customFormat="1" ht="16.5" customHeight="1" x14ac:dyDescent="0.2">
      <c r="A318" s="284">
        <v>301</v>
      </c>
      <c r="B318" s="285"/>
      <c r="C318" s="286"/>
      <c r="D318" s="287"/>
      <c r="E318" s="319"/>
      <c r="F318" s="288"/>
      <c r="G318" s="301"/>
      <c r="H318" s="302"/>
      <c r="I318" s="290"/>
      <c r="J318" s="291"/>
      <c r="K318" s="304"/>
      <c r="L318" s="293"/>
      <c r="M318" s="293"/>
      <c r="N318" s="294"/>
      <c r="O318" s="295"/>
      <c r="P318" s="296"/>
      <c r="Q318" s="297"/>
      <c r="R318" s="298"/>
      <c r="S318" s="299"/>
      <c r="T318" s="292"/>
      <c r="U318" s="300"/>
      <c r="V318" s="293"/>
      <c r="W318" s="323" t="s">
        <v>37</v>
      </c>
      <c r="X318" s="279"/>
      <c r="Y318" s="265"/>
      <c r="Z318" s="266"/>
      <c r="AA318" s="269">
        <f t="shared" si="25"/>
        <v>0</v>
      </c>
      <c r="AB318" s="270"/>
      <c r="AC318" s="255">
        <f t="shared" si="21"/>
        <v>0</v>
      </c>
      <c r="AD318" s="255">
        <f t="shared" si="22"/>
        <v>0</v>
      </c>
      <c r="AE318" s="255">
        <f t="shared" si="23"/>
        <v>0</v>
      </c>
      <c r="AF318" s="255">
        <f t="shared" si="24"/>
        <v>0</v>
      </c>
      <c r="AG318" s="271"/>
    </row>
    <row r="319" spans="1:33" s="21" customFormat="1" ht="16.5" customHeight="1" x14ac:dyDescent="0.2">
      <c r="A319" s="284">
        <v>302</v>
      </c>
      <c r="B319" s="285"/>
      <c r="C319" s="286"/>
      <c r="D319" s="287"/>
      <c r="E319" s="319"/>
      <c r="F319" s="288"/>
      <c r="G319" s="301"/>
      <c r="H319" s="302"/>
      <c r="I319" s="290"/>
      <c r="J319" s="291"/>
      <c r="K319" s="304"/>
      <c r="L319" s="293"/>
      <c r="M319" s="293"/>
      <c r="N319" s="294"/>
      <c r="O319" s="295"/>
      <c r="P319" s="296"/>
      <c r="Q319" s="297"/>
      <c r="R319" s="298"/>
      <c r="S319" s="299"/>
      <c r="T319" s="292"/>
      <c r="U319" s="300"/>
      <c r="V319" s="293"/>
      <c r="W319" s="323" t="s">
        <v>37</v>
      </c>
      <c r="X319" s="279"/>
      <c r="Y319" s="265"/>
      <c r="Z319" s="266"/>
      <c r="AA319" s="269">
        <f t="shared" si="25"/>
        <v>0</v>
      </c>
      <c r="AB319" s="270"/>
      <c r="AC319" s="255">
        <f t="shared" si="21"/>
        <v>0</v>
      </c>
      <c r="AD319" s="255">
        <f t="shared" si="22"/>
        <v>0</v>
      </c>
      <c r="AE319" s="255">
        <f t="shared" si="23"/>
        <v>0</v>
      </c>
      <c r="AF319" s="255">
        <f t="shared" si="24"/>
        <v>0</v>
      </c>
      <c r="AG319" s="271"/>
    </row>
    <row r="320" spans="1:33" s="21" customFormat="1" ht="16.5" customHeight="1" x14ac:dyDescent="0.2">
      <c r="A320" s="284">
        <v>303</v>
      </c>
      <c r="B320" s="285"/>
      <c r="C320" s="286"/>
      <c r="D320" s="287"/>
      <c r="E320" s="319"/>
      <c r="F320" s="288"/>
      <c r="G320" s="301"/>
      <c r="H320" s="302"/>
      <c r="I320" s="290"/>
      <c r="J320" s="291"/>
      <c r="K320" s="304"/>
      <c r="L320" s="293"/>
      <c r="M320" s="293"/>
      <c r="N320" s="294"/>
      <c r="O320" s="295"/>
      <c r="P320" s="296"/>
      <c r="Q320" s="297"/>
      <c r="R320" s="298"/>
      <c r="S320" s="299"/>
      <c r="T320" s="292"/>
      <c r="U320" s="300"/>
      <c r="V320" s="293"/>
      <c r="W320" s="323" t="s">
        <v>37</v>
      </c>
      <c r="X320" s="279"/>
      <c r="Y320" s="265"/>
      <c r="Z320" s="266"/>
      <c r="AA320" s="269">
        <f t="shared" si="25"/>
        <v>0</v>
      </c>
      <c r="AB320" s="270"/>
      <c r="AC320" s="255">
        <f t="shared" si="21"/>
        <v>0</v>
      </c>
      <c r="AD320" s="255">
        <f t="shared" si="22"/>
        <v>0</v>
      </c>
      <c r="AE320" s="255">
        <f t="shared" si="23"/>
        <v>0</v>
      </c>
      <c r="AF320" s="255">
        <f t="shared" si="24"/>
        <v>0</v>
      </c>
      <c r="AG320" s="271"/>
    </row>
    <row r="321" spans="1:33" s="21" customFormat="1" ht="16.5" customHeight="1" x14ac:dyDescent="0.2">
      <c r="A321" s="284">
        <v>304</v>
      </c>
      <c r="B321" s="285"/>
      <c r="C321" s="286"/>
      <c r="D321" s="287"/>
      <c r="E321" s="319"/>
      <c r="F321" s="288"/>
      <c r="G321" s="301"/>
      <c r="H321" s="302"/>
      <c r="I321" s="290"/>
      <c r="J321" s="291"/>
      <c r="K321" s="304"/>
      <c r="L321" s="293"/>
      <c r="M321" s="293"/>
      <c r="N321" s="294"/>
      <c r="O321" s="295"/>
      <c r="P321" s="296"/>
      <c r="Q321" s="297"/>
      <c r="R321" s="298"/>
      <c r="S321" s="299"/>
      <c r="T321" s="292"/>
      <c r="U321" s="300"/>
      <c r="V321" s="293"/>
      <c r="W321" s="323" t="s">
        <v>37</v>
      </c>
      <c r="X321" s="279"/>
      <c r="Y321" s="265"/>
      <c r="Z321" s="266"/>
      <c r="AA321" s="269">
        <f t="shared" si="25"/>
        <v>0</v>
      </c>
      <c r="AB321" s="270"/>
      <c r="AC321" s="255">
        <f t="shared" si="21"/>
        <v>0</v>
      </c>
      <c r="AD321" s="255">
        <f t="shared" si="22"/>
        <v>0</v>
      </c>
      <c r="AE321" s="255">
        <f t="shared" si="23"/>
        <v>0</v>
      </c>
      <c r="AF321" s="255">
        <f t="shared" si="24"/>
        <v>0</v>
      </c>
      <c r="AG321" s="271"/>
    </row>
    <row r="322" spans="1:33" s="21" customFormat="1" ht="16.5" customHeight="1" x14ac:dyDescent="0.2">
      <c r="A322" s="284">
        <v>305</v>
      </c>
      <c r="B322" s="285"/>
      <c r="C322" s="286"/>
      <c r="D322" s="287"/>
      <c r="E322" s="319"/>
      <c r="F322" s="288"/>
      <c r="G322" s="301"/>
      <c r="H322" s="302"/>
      <c r="I322" s="290"/>
      <c r="J322" s="291"/>
      <c r="K322" s="304"/>
      <c r="L322" s="293"/>
      <c r="M322" s="293"/>
      <c r="N322" s="294"/>
      <c r="O322" s="295"/>
      <c r="P322" s="296"/>
      <c r="Q322" s="297"/>
      <c r="R322" s="298"/>
      <c r="S322" s="299"/>
      <c r="T322" s="292"/>
      <c r="U322" s="300"/>
      <c r="V322" s="293"/>
      <c r="W322" s="323" t="s">
        <v>37</v>
      </c>
      <c r="X322" s="279"/>
      <c r="Y322" s="265"/>
      <c r="Z322" s="266"/>
      <c r="AA322" s="269">
        <f t="shared" si="25"/>
        <v>0</v>
      </c>
      <c r="AB322" s="270"/>
      <c r="AC322" s="255">
        <f t="shared" si="21"/>
        <v>0</v>
      </c>
      <c r="AD322" s="255">
        <f t="shared" si="22"/>
        <v>0</v>
      </c>
      <c r="AE322" s="255">
        <f t="shared" si="23"/>
        <v>0</v>
      </c>
      <c r="AF322" s="255">
        <f t="shared" si="24"/>
        <v>0</v>
      </c>
      <c r="AG322" s="271"/>
    </row>
    <row r="323" spans="1:33" s="21" customFormat="1" ht="16.5" customHeight="1" x14ac:dyDescent="0.2">
      <c r="A323" s="284">
        <v>306</v>
      </c>
      <c r="B323" s="285"/>
      <c r="C323" s="286"/>
      <c r="D323" s="287"/>
      <c r="E323" s="319"/>
      <c r="F323" s="288"/>
      <c r="G323" s="301"/>
      <c r="H323" s="302"/>
      <c r="I323" s="290"/>
      <c r="J323" s="291"/>
      <c r="K323" s="304"/>
      <c r="L323" s="293"/>
      <c r="M323" s="293"/>
      <c r="N323" s="294"/>
      <c r="O323" s="295"/>
      <c r="P323" s="296"/>
      <c r="Q323" s="297"/>
      <c r="R323" s="298"/>
      <c r="S323" s="299"/>
      <c r="T323" s="292"/>
      <c r="U323" s="300"/>
      <c r="V323" s="293"/>
      <c r="W323" s="323" t="s">
        <v>37</v>
      </c>
      <c r="X323" s="279"/>
      <c r="Y323" s="265"/>
      <c r="Z323" s="266"/>
      <c r="AA323" s="269">
        <f t="shared" si="25"/>
        <v>0</v>
      </c>
      <c r="AB323" s="270"/>
      <c r="AC323" s="255">
        <f t="shared" si="21"/>
        <v>0</v>
      </c>
      <c r="AD323" s="255">
        <f t="shared" si="22"/>
        <v>0</v>
      </c>
      <c r="AE323" s="255">
        <f t="shared" si="23"/>
        <v>0</v>
      </c>
      <c r="AF323" s="255">
        <f t="shared" si="24"/>
        <v>0</v>
      </c>
      <c r="AG323" s="271"/>
    </row>
    <row r="324" spans="1:33" s="21" customFormat="1" ht="16.5" customHeight="1" x14ac:dyDescent="0.2">
      <c r="A324" s="284">
        <v>307</v>
      </c>
      <c r="B324" s="285"/>
      <c r="C324" s="286"/>
      <c r="D324" s="287"/>
      <c r="E324" s="319"/>
      <c r="F324" s="288"/>
      <c r="G324" s="301"/>
      <c r="H324" s="302"/>
      <c r="I324" s="290"/>
      <c r="J324" s="291"/>
      <c r="K324" s="304"/>
      <c r="L324" s="293"/>
      <c r="M324" s="293"/>
      <c r="N324" s="294"/>
      <c r="O324" s="295"/>
      <c r="P324" s="296"/>
      <c r="Q324" s="297"/>
      <c r="R324" s="298"/>
      <c r="S324" s="299"/>
      <c r="T324" s="292"/>
      <c r="U324" s="300"/>
      <c r="V324" s="293"/>
      <c r="W324" s="323" t="s">
        <v>37</v>
      </c>
      <c r="X324" s="279"/>
      <c r="Y324" s="265"/>
      <c r="Z324" s="266"/>
      <c r="AA324" s="269">
        <f t="shared" si="25"/>
        <v>0</v>
      </c>
      <c r="AB324" s="270"/>
      <c r="AC324" s="255">
        <f t="shared" si="21"/>
        <v>0</v>
      </c>
      <c r="AD324" s="255">
        <f t="shared" si="22"/>
        <v>0</v>
      </c>
      <c r="AE324" s="255">
        <f t="shared" si="23"/>
        <v>0</v>
      </c>
      <c r="AF324" s="255">
        <f t="shared" si="24"/>
        <v>0</v>
      </c>
      <c r="AG324" s="271"/>
    </row>
    <row r="325" spans="1:33" s="21" customFormat="1" ht="16.5" customHeight="1" x14ac:dyDescent="0.2">
      <c r="A325" s="284">
        <v>308</v>
      </c>
      <c r="B325" s="285"/>
      <c r="C325" s="286"/>
      <c r="D325" s="287"/>
      <c r="E325" s="319"/>
      <c r="F325" s="288"/>
      <c r="G325" s="301"/>
      <c r="H325" s="302"/>
      <c r="I325" s="290"/>
      <c r="J325" s="291"/>
      <c r="K325" s="304"/>
      <c r="L325" s="293"/>
      <c r="M325" s="293"/>
      <c r="N325" s="294"/>
      <c r="O325" s="295"/>
      <c r="P325" s="296"/>
      <c r="Q325" s="297"/>
      <c r="R325" s="298"/>
      <c r="S325" s="299"/>
      <c r="T325" s="292"/>
      <c r="U325" s="300"/>
      <c r="V325" s="293"/>
      <c r="W325" s="323" t="s">
        <v>37</v>
      </c>
      <c r="X325" s="279"/>
      <c r="Y325" s="265"/>
      <c r="Z325" s="266"/>
      <c r="AA325" s="269">
        <f t="shared" si="25"/>
        <v>0</v>
      </c>
      <c r="AB325" s="270"/>
      <c r="AC325" s="255">
        <f t="shared" si="21"/>
        <v>0</v>
      </c>
      <c r="AD325" s="255">
        <f t="shared" si="22"/>
        <v>0</v>
      </c>
      <c r="AE325" s="255">
        <f t="shared" si="23"/>
        <v>0</v>
      </c>
      <c r="AF325" s="255">
        <f t="shared" si="24"/>
        <v>0</v>
      </c>
      <c r="AG325" s="271"/>
    </row>
    <row r="326" spans="1:33" s="21" customFormat="1" ht="16.5" customHeight="1" x14ac:dyDescent="0.2">
      <c r="A326" s="284">
        <v>309</v>
      </c>
      <c r="B326" s="285"/>
      <c r="C326" s="286"/>
      <c r="D326" s="287"/>
      <c r="E326" s="319"/>
      <c r="F326" s="288"/>
      <c r="G326" s="301"/>
      <c r="H326" s="302"/>
      <c r="I326" s="290"/>
      <c r="J326" s="291"/>
      <c r="K326" s="304"/>
      <c r="L326" s="293"/>
      <c r="M326" s="293"/>
      <c r="N326" s="294"/>
      <c r="O326" s="295"/>
      <c r="P326" s="296"/>
      <c r="Q326" s="297"/>
      <c r="R326" s="298"/>
      <c r="S326" s="299"/>
      <c r="T326" s="292"/>
      <c r="U326" s="300"/>
      <c r="V326" s="293"/>
      <c r="W326" s="323" t="s">
        <v>37</v>
      </c>
      <c r="X326" s="279"/>
      <c r="Y326" s="265"/>
      <c r="Z326" s="266"/>
      <c r="AA326" s="269">
        <f t="shared" si="25"/>
        <v>0</v>
      </c>
      <c r="AB326" s="270"/>
      <c r="AC326" s="255">
        <f t="shared" si="21"/>
        <v>0</v>
      </c>
      <c r="AD326" s="255">
        <f t="shared" si="22"/>
        <v>0</v>
      </c>
      <c r="AE326" s="255">
        <f t="shared" si="23"/>
        <v>0</v>
      </c>
      <c r="AF326" s="255">
        <f t="shared" si="24"/>
        <v>0</v>
      </c>
      <c r="AG326" s="271"/>
    </row>
    <row r="327" spans="1:33" s="21" customFormat="1" ht="16.5" customHeight="1" x14ac:dyDescent="0.2">
      <c r="A327" s="284">
        <v>310</v>
      </c>
      <c r="B327" s="285"/>
      <c r="C327" s="286"/>
      <c r="D327" s="287"/>
      <c r="E327" s="319"/>
      <c r="F327" s="288"/>
      <c r="G327" s="301"/>
      <c r="H327" s="302"/>
      <c r="I327" s="290"/>
      <c r="J327" s="291"/>
      <c r="K327" s="304"/>
      <c r="L327" s="293"/>
      <c r="M327" s="293"/>
      <c r="N327" s="294"/>
      <c r="O327" s="295"/>
      <c r="P327" s="296"/>
      <c r="Q327" s="297"/>
      <c r="R327" s="298"/>
      <c r="S327" s="299"/>
      <c r="T327" s="292"/>
      <c r="U327" s="300"/>
      <c r="V327" s="293"/>
      <c r="W327" s="323" t="s">
        <v>37</v>
      </c>
      <c r="X327" s="279"/>
      <c r="Y327" s="265"/>
      <c r="Z327" s="266"/>
      <c r="AA327" s="269">
        <f t="shared" si="25"/>
        <v>0</v>
      </c>
      <c r="AB327" s="270"/>
      <c r="AC327" s="255">
        <f t="shared" si="21"/>
        <v>0</v>
      </c>
      <c r="AD327" s="255">
        <f t="shared" si="22"/>
        <v>0</v>
      </c>
      <c r="AE327" s="255">
        <f t="shared" si="23"/>
        <v>0</v>
      </c>
      <c r="AF327" s="255">
        <f t="shared" si="24"/>
        <v>0</v>
      </c>
      <c r="AG327" s="271"/>
    </row>
    <row r="328" spans="1:33" s="21" customFormat="1" ht="16.5" customHeight="1" x14ac:dyDescent="0.2">
      <c r="A328" s="284">
        <v>311</v>
      </c>
      <c r="B328" s="285"/>
      <c r="C328" s="286"/>
      <c r="D328" s="287"/>
      <c r="E328" s="319"/>
      <c r="F328" s="288"/>
      <c r="G328" s="301"/>
      <c r="H328" s="302"/>
      <c r="I328" s="290"/>
      <c r="J328" s="291"/>
      <c r="K328" s="304"/>
      <c r="L328" s="293"/>
      <c r="M328" s="293"/>
      <c r="N328" s="294"/>
      <c r="O328" s="295"/>
      <c r="P328" s="296"/>
      <c r="Q328" s="297"/>
      <c r="R328" s="298"/>
      <c r="S328" s="299"/>
      <c r="T328" s="292"/>
      <c r="U328" s="300"/>
      <c r="V328" s="293"/>
      <c r="W328" s="323" t="s">
        <v>37</v>
      </c>
      <c r="X328" s="279"/>
      <c r="Y328" s="265"/>
      <c r="Z328" s="266"/>
      <c r="AA328" s="269">
        <f t="shared" si="25"/>
        <v>0</v>
      </c>
      <c r="AB328" s="270"/>
      <c r="AC328" s="255">
        <f t="shared" si="21"/>
        <v>0</v>
      </c>
      <c r="AD328" s="255">
        <f t="shared" si="22"/>
        <v>0</v>
      </c>
      <c r="AE328" s="255">
        <f t="shared" si="23"/>
        <v>0</v>
      </c>
      <c r="AF328" s="255">
        <f t="shared" si="24"/>
        <v>0</v>
      </c>
      <c r="AG328" s="271"/>
    </row>
    <row r="329" spans="1:33" s="21" customFormat="1" ht="16.5" customHeight="1" x14ac:dyDescent="0.2">
      <c r="A329" s="284">
        <v>312</v>
      </c>
      <c r="B329" s="285"/>
      <c r="C329" s="286"/>
      <c r="D329" s="287"/>
      <c r="E329" s="319"/>
      <c r="F329" s="288"/>
      <c r="G329" s="301"/>
      <c r="H329" s="302"/>
      <c r="I329" s="290"/>
      <c r="J329" s="291"/>
      <c r="K329" s="304"/>
      <c r="L329" s="293"/>
      <c r="M329" s="293"/>
      <c r="N329" s="294"/>
      <c r="O329" s="295"/>
      <c r="P329" s="296"/>
      <c r="Q329" s="297"/>
      <c r="R329" s="298"/>
      <c r="S329" s="299"/>
      <c r="T329" s="292"/>
      <c r="U329" s="300"/>
      <c r="V329" s="293"/>
      <c r="W329" s="323" t="s">
        <v>37</v>
      </c>
      <c r="X329" s="279"/>
      <c r="Y329" s="265"/>
      <c r="Z329" s="266"/>
      <c r="AA329" s="269">
        <f t="shared" si="25"/>
        <v>0</v>
      </c>
      <c r="AB329" s="270"/>
      <c r="AC329" s="255">
        <f t="shared" si="21"/>
        <v>0</v>
      </c>
      <c r="AD329" s="255">
        <f t="shared" si="22"/>
        <v>0</v>
      </c>
      <c r="AE329" s="255">
        <f t="shared" si="23"/>
        <v>0</v>
      </c>
      <c r="AF329" s="255">
        <f t="shared" si="24"/>
        <v>0</v>
      </c>
      <c r="AG329" s="271"/>
    </row>
    <row r="330" spans="1:33" s="21" customFormat="1" ht="16.5" customHeight="1" x14ac:dyDescent="0.2">
      <c r="A330" s="284">
        <v>313</v>
      </c>
      <c r="B330" s="285"/>
      <c r="C330" s="286"/>
      <c r="D330" s="287"/>
      <c r="E330" s="319"/>
      <c r="F330" s="288"/>
      <c r="G330" s="301"/>
      <c r="H330" s="302"/>
      <c r="I330" s="290"/>
      <c r="J330" s="291"/>
      <c r="K330" s="304"/>
      <c r="L330" s="293"/>
      <c r="M330" s="293"/>
      <c r="N330" s="294"/>
      <c r="O330" s="295"/>
      <c r="P330" s="296"/>
      <c r="Q330" s="297"/>
      <c r="R330" s="298"/>
      <c r="S330" s="299"/>
      <c r="T330" s="292"/>
      <c r="U330" s="300"/>
      <c r="V330" s="293"/>
      <c r="W330" s="323" t="s">
        <v>37</v>
      </c>
      <c r="X330" s="279"/>
      <c r="Y330" s="265"/>
      <c r="Z330" s="266"/>
      <c r="AA330" s="269">
        <f t="shared" si="25"/>
        <v>0</v>
      </c>
      <c r="AB330" s="270"/>
      <c r="AC330" s="255">
        <f t="shared" si="21"/>
        <v>0</v>
      </c>
      <c r="AD330" s="255">
        <f t="shared" si="22"/>
        <v>0</v>
      </c>
      <c r="AE330" s="255">
        <f t="shared" si="23"/>
        <v>0</v>
      </c>
      <c r="AF330" s="255">
        <f t="shared" si="24"/>
        <v>0</v>
      </c>
      <c r="AG330" s="271"/>
    </row>
    <row r="331" spans="1:33" s="21" customFormat="1" ht="16.5" customHeight="1" x14ac:dyDescent="0.2">
      <c r="A331" s="284">
        <v>314</v>
      </c>
      <c r="B331" s="285"/>
      <c r="C331" s="286"/>
      <c r="D331" s="287"/>
      <c r="E331" s="319"/>
      <c r="F331" s="288"/>
      <c r="G331" s="301"/>
      <c r="H331" s="302"/>
      <c r="I331" s="290"/>
      <c r="J331" s="291"/>
      <c r="K331" s="304"/>
      <c r="L331" s="293"/>
      <c r="M331" s="293"/>
      <c r="N331" s="294"/>
      <c r="O331" s="295"/>
      <c r="P331" s="296"/>
      <c r="Q331" s="297"/>
      <c r="R331" s="298"/>
      <c r="S331" s="299"/>
      <c r="T331" s="292"/>
      <c r="U331" s="300"/>
      <c r="V331" s="293"/>
      <c r="W331" s="323" t="s">
        <v>37</v>
      </c>
      <c r="X331" s="279"/>
      <c r="Y331" s="265"/>
      <c r="Z331" s="266"/>
      <c r="AA331" s="269">
        <f t="shared" si="25"/>
        <v>0</v>
      </c>
      <c r="AB331" s="270"/>
      <c r="AC331" s="255">
        <f t="shared" si="21"/>
        <v>0</v>
      </c>
      <c r="AD331" s="255">
        <f t="shared" si="22"/>
        <v>0</v>
      </c>
      <c r="AE331" s="255">
        <f t="shared" si="23"/>
        <v>0</v>
      </c>
      <c r="AF331" s="255">
        <f t="shared" si="24"/>
        <v>0</v>
      </c>
      <c r="AG331" s="271"/>
    </row>
    <row r="332" spans="1:33" s="21" customFormat="1" ht="16.5" customHeight="1" x14ac:dyDescent="0.2">
      <c r="A332" s="284">
        <v>315</v>
      </c>
      <c r="B332" s="285"/>
      <c r="C332" s="286"/>
      <c r="D332" s="287"/>
      <c r="E332" s="319"/>
      <c r="F332" s="288"/>
      <c r="G332" s="301"/>
      <c r="H332" s="302"/>
      <c r="I332" s="290"/>
      <c r="J332" s="291"/>
      <c r="K332" s="304"/>
      <c r="L332" s="293"/>
      <c r="M332" s="293"/>
      <c r="N332" s="294"/>
      <c r="O332" s="295"/>
      <c r="P332" s="296"/>
      <c r="Q332" s="297"/>
      <c r="R332" s="298"/>
      <c r="S332" s="299"/>
      <c r="T332" s="292"/>
      <c r="U332" s="300"/>
      <c r="V332" s="293"/>
      <c r="W332" s="323" t="s">
        <v>37</v>
      </c>
      <c r="X332" s="279"/>
      <c r="Y332" s="265"/>
      <c r="Z332" s="266"/>
      <c r="AA332" s="269">
        <f t="shared" si="25"/>
        <v>0</v>
      </c>
      <c r="AB332" s="270"/>
      <c r="AC332" s="255">
        <f t="shared" si="21"/>
        <v>0</v>
      </c>
      <c r="AD332" s="255">
        <f t="shared" si="22"/>
        <v>0</v>
      </c>
      <c r="AE332" s="255">
        <f t="shared" si="23"/>
        <v>0</v>
      </c>
      <c r="AF332" s="255">
        <f t="shared" si="24"/>
        <v>0</v>
      </c>
      <c r="AG332" s="271"/>
    </row>
    <row r="333" spans="1:33" s="21" customFormat="1" ht="16.5" customHeight="1" x14ac:dyDescent="0.2">
      <c r="A333" s="284">
        <v>316</v>
      </c>
      <c r="B333" s="285"/>
      <c r="C333" s="286"/>
      <c r="D333" s="287"/>
      <c r="E333" s="319"/>
      <c r="F333" s="288"/>
      <c r="G333" s="301"/>
      <c r="H333" s="302"/>
      <c r="I333" s="290"/>
      <c r="J333" s="291"/>
      <c r="K333" s="304"/>
      <c r="L333" s="293"/>
      <c r="M333" s="293"/>
      <c r="N333" s="294"/>
      <c r="O333" s="295"/>
      <c r="P333" s="296"/>
      <c r="Q333" s="297"/>
      <c r="R333" s="298"/>
      <c r="S333" s="299"/>
      <c r="T333" s="292"/>
      <c r="U333" s="300"/>
      <c r="V333" s="293"/>
      <c r="W333" s="323" t="s">
        <v>37</v>
      </c>
      <c r="X333" s="279"/>
      <c r="Y333" s="265"/>
      <c r="Z333" s="266"/>
      <c r="AA333" s="269">
        <f t="shared" si="25"/>
        <v>0</v>
      </c>
      <c r="AB333" s="270"/>
      <c r="AC333" s="255">
        <f t="shared" si="21"/>
        <v>0</v>
      </c>
      <c r="AD333" s="255">
        <f t="shared" si="22"/>
        <v>0</v>
      </c>
      <c r="AE333" s="255">
        <f t="shared" si="23"/>
        <v>0</v>
      </c>
      <c r="AF333" s="255">
        <f t="shared" si="24"/>
        <v>0</v>
      </c>
      <c r="AG333" s="271"/>
    </row>
    <row r="334" spans="1:33" s="21" customFormat="1" ht="16.5" customHeight="1" x14ac:dyDescent="0.2">
      <c r="A334" s="284">
        <v>317</v>
      </c>
      <c r="B334" s="285"/>
      <c r="C334" s="286"/>
      <c r="D334" s="287"/>
      <c r="E334" s="319"/>
      <c r="F334" s="288"/>
      <c r="G334" s="301"/>
      <c r="H334" s="302"/>
      <c r="I334" s="290"/>
      <c r="J334" s="291"/>
      <c r="K334" s="304"/>
      <c r="L334" s="293"/>
      <c r="M334" s="293"/>
      <c r="N334" s="294"/>
      <c r="O334" s="295"/>
      <c r="P334" s="296"/>
      <c r="Q334" s="297"/>
      <c r="R334" s="298"/>
      <c r="S334" s="299"/>
      <c r="T334" s="292"/>
      <c r="U334" s="300"/>
      <c r="V334" s="293"/>
      <c r="W334" s="323" t="s">
        <v>37</v>
      </c>
      <c r="X334" s="279"/>
      <c r="Y334" s="265"/>
      <c r="Z334" s="266"/>
      <c r="AA334" s="269">
        <f t="shared" si="25"/>
        <v>0</v>
      </c>
      <c r="AB334" s="270"/>
      <c r="AC334" s="255">
        <f t="shared" si="21"/>
        <v>0</v>
      </c>
      <c r="AD334" s="255">
        <f t="shared" si="22"/>
        <v>0</v>
      </c>
      <c r="AE334" s="255">
        <f t="shared" si="23"/>
        <v>0</v>
      </c>
      <c r="AF334" s="255">
        <f t="shared" si="24"/>
        <v>0</v>
      </c>
      <c r="AG334" s="271"/>
    </row>
    <row r="335" spans="1:33" s="21" customFormat="1" ht="16.5" customHeight="1" x14ac:dyDescent="0.2">
      <c r="A335" s="284">
        <v>318</v>
      </c>
      <c r="B335" s="285"/>
      <c r="C335" s="286"/>
      <c r="D335" s="287"/>
      <c r="E335" s="319"/>
      <c r="F335" s="288"/>
      <c r="G335" s="301"/>
      <c r="H335" s="302"/>
      <c r="I335" s="290"/>
      <c r="J335" s="291"/>
      <c r="K335" s="304"/>
      <c r="L335" s="293"/>
      <c r="M335" s="293"/>
      <c r="N335" s="294"/>
      <c r="O335" s="295"/>
      <c r="P335" s="296"/>
      <c r="Q335" s="297"/>
      <c r="R335" s="298"/>
      <c r="S335" s="299"/>
      <c r="T335" s="292"/>
      <c r="U335" s="300"/>
      <c r="V335" s="293"/>
      <c r="W335" s="323" t="s">
        <v>37</v>
      </c>
      <c r="X335" s="279"/>
      <c r="Y335" s="265"/>
      <c r="Z335" s="266"/>
      <c r="AA335" s="269">
        <f t="shared" si="25"/>
        <v>0</v>
      </c>
      <c r="AB335" s="270"/>
      <c r="AC335" s="255">
        <f t="shared" si="21"/>
        <v>0</v>
      </c>
      <c r="AD335" s="255">
        <f t="shared" si="22"/>
        <v>0</v>
      </c>
      <c r="AE335" s="255">
        <f t="shared" si="23"/>
        <v>0</v>
      </c>
      <c r="AF335" s="255">
        <f t="shared" si="24"/>
        <v>0</v>
      </c>
      <c r="AG335" s="271"/>
    </row>
    <row r="336" spans="1:33" s="21" customFormat="1" ht="16.5" customHeight="1" x14ac:dyDescent="0.2">
      <c r="A336" s="284">
        <v>319</v>
      </c>
      <c r="B336" s="285"/>
      <c r="C336" s="286"/>
      <c r="D336" s="287"/>
      <c r="E336" s="319"/>
      <c r="F336" s="288"/>
      <c r="G336" s="301"/>
      <c r="H336" s="302"/>
      <c r="I336" s="290"/>
      <c r="J336" s="291"/>
      <c r="K336" s="304"/>
      <c r="L336" s="293"/>
      <c r="M336" s="293"/>
      <c r="N336" s="294"/>
      <c r="O336" s="295"/>
      <c r="P336" s="296"/>
      <c r="Q336" s="297"/>
      <c r="R336" s="298"/>
      <c r="S336" s="299"/>
      <c r="T336" s="292"/>
      <c r="U336" s="300"/>
      <c r="V336" s="293"/>
      <c r="W336" s="323" t="s">
        <v>37</v>
      </c>
      <c r="X336" s="279"/>
      <c r="Y336" s="265"/>
      <c r="Z336" s="266"/>
      <c r="AA336" s="269">
        <f t="shared" si="25"/>
        <v>0</v>
      </c>
      <c r="AB336" s="270"/>
      <c r="AC336" s="255">
        <f t="shared" si="21"/>
        <v>0</v>
      </c>
      <c r="AD336" s="255">
        <f t="shared" si="22"/>
        <v>0</v>
      </c>
      <c r="AE336" s="255">
        <f t="shared" si="23"/>
        <v>0</v>
      </c>
      <c r="AF336" s="255">
        <f t="shared" si="24"/>
        <v>0</v>
      </c>
      <c r="AG336" s="271"/>
    </row>
    <row r="337" spans="1:33" s="21" customFormat="1" ht="16.5" customHeight="1" x14ac:dyDescent="0.2">
      <c r="A337" s="284">
        <v>320</v>
      </c>
      <c r="B337" s="285"/>
      <c r="C337" s="286"/>
      <c r="D337" s="287"/>
      <c r="E337" s="319"/>
      <c r="F337" s="288"/>
      <c r="G337" s="301"/>
      <c r="H337" s="302"/>
      <c r="I337" s="290"/>
      <c r="J337" s="291"/>
      <c r="K337" s="304"/>
      <c r="L337" s="293"/>
      <c r="M337" s="293"/>
      <c r="N337" s="294"/>
      <c r="O337" s="295"/>
      <c r="P337" s="296"/>
      <c r="Q337" s="297"/>
      <c r="R337" s="298"/>
      <c r="S337" s="299"/>
      <c r="T337" s="292"/>
      <c r="U337" s="300"/>
      <c r="V337" s="293"/>
      <c r="W337" s="323" t="s">
        <v>37</v>
      </c>
      <c r="X337" s="279"/>
      <c r="Y337" s="265"/>
      <c r="Z337" s="266"/>
      <c r="AA337" s="269">
        <f t="shared" si="25"/>
        <v>0</v>
      </c>
      <c r="AB337" s="270"/>
      <c r="AC337" s="255">
        <f t="shared" si="21"/>
        <v>0</v>
      </c>
      <c r="AD337" s="255">
        <f t="shared" si="22"/>
        <v>0</v>
      </c>
      <c r="AE337" s="255">
        <f t="shared" si="23"/>
        <v>0</v>
      </c>
      <c r="AF337" s="255">
        <f t="shared" si="24"/>
        <v>0</v>
      </c>
      <c r="AG337" s="271"/>
    </row>
    <row r="338" spans="1:33" s="21" customFormat="1" ht="16.5" customHeight="1" x14ac:dyDescent="0.2">
      <c r="A338" s="284">
        <v>321</v>
      </c>
      <c r="B338" s="285"/>
      <c r="C338" s="286"/>
      <c r="D338" s="287"/>
      <c r="E338" s="319"/>
      <c r="F338" s="288"/>
      <c r="G338" s="301"/>
      <c r="H338" s="302"/>
      <c r="I338" s="290"/>
      <c r="J338" s="291"/>
      <c r="K338" s="304"/>
      <c r="L338" s="293"/>
      <c r="M338" s="293"/>
      <c r="N338" s="294"/>
      <c r="O338" s="295"/>
      <c r="P338" s="296"/>
      <c r="Q338" s="297"/>
      <c r="R338" s="298"/>
      <c r="S338" s="299"/>
      <c r="T338" s="292"/>
      <c r="U338" s="300"/>
      <c r="V338" s="293"/>
      <c r="W338" s="323" t="s">
        <v>37</v>
      </c>
      <c r="X338" s="279"/>
      <c r="Y338" s="265"/>
      <c r="Z338" s="266"/>
      <c r="AA338" s="269">
        <f t="shared" si="25"/>
        <v>0</v>
      </c>
      <c r="AB338" s="270"/>
      <c r="AC338" s="255">
        <f t="shared" ref="AC338:AC401" si="26">IF(AND($M338&lt;&gt;"",IFERROR(ABS($M338)&gt;ABS($L338),0)),1,0)</f>
        <v>0</v>
      </c>
      <c r="AD338" s="255">
        <f t="shared" ref="AD338:AD401" si="27">IF($L338&lt;&gt;"",IF(AND($U338&lt;&gt;"",OR(AND(IFERROR(ABS($U338)&lt;&gt;ABS($L338),0),$N338=""),AND(ISNONTEXT($N338),IFERROR(ABS($U338)&gt;ABS($L338),0)),ISTEXT(U338))),1,0),0)</f>
        <v>0</v>
      </c>
      <c r="AE338" s="255">
        <f t="shared" ref="AE338:AE401" si="28">IF(AND($X338&lt;&gt;0,$U338&lt;&gt;"",IFERROR(ABS($X338)&gt;ABS($U338),0)),1,0)</f>
        <v>0</v>
      </c>
      <c r="AF338" s="255">
        <f t="shared" ref="AF338:AF401" si="29">IF(AND($X338&lt;&gt;0,$U338&lt;&gt;"",$M338&lt;&gt;"",OR(ISNUMBER($N338),$N338=""),ABS($X338)&gt;IFERROR(ABS($M338),0)),1,0)</f>
        <v>0</v>
      </c>
      <c r="AG338" s="271"/>
    </row>
    <row r="339" spans="1:33" s="21" customFormat="1" ht="16.5" customHeight="1" x14ac:dyDescent="0.2">
      <c r="A339" s="284">
        <v>322</v>
      </c>
      <c r="B339" s="285"/>
      <c r="C339" s="286"/>
      <c r="D339" s="287"/>
      <c r="E339" s="319"/>
      <c r="F339" s="288"/>
      <c r="G339" s="301"/>
      <c r="H339" s="302"/>
      <c r="I339" s="290"/>
      <c r="J339" s="291"/>
      <c r="K339" s="304"/>
      <c r="L339" s="293"/>
      <c r="M339" s="293"/>
      <c r="N339" s="294"/>
      <c r="O339" s="295"/>
      <c r="P339" s="296"/>
      <c r="Q339" s="297"/>
      <c r="R339" s="298"/>
      <c r="S339" s="299"/>
      <c r="T339" s="292"/>
      <c r="U339" s="300"/>
      <c r="V339" s="293"/>
      <c r="W339" s="323" t="s">
        <v>37</v>
      </c>
      <c r="X339" s="279"/>
      <c r="Y339" s="265"/>
      <c r="Z339" s="266"/>
      <c r="AA339" s="269">
        <f t="shared" si="25"/>
        <v>0</v>
      </c>
      <c r="AB339" s="270"/>
      <c r="AC339" s="255">
        <f t="shared" si="26"/>
        <v>0</v>
      </c>
      <c r="AD339" s="255">
        <f t="shared" si="27"/>
        <v>0</v>
      </c>
      <c r="AE339" s="255">
        <f t="shared" si="28"/>
        <v>0</v>
      </c>
      <c r="AF339" s="255">
        <f t="shared" si="29"/>
        <v>0</v>
      </c>
      <c r="AG339" s="271"/>
    </row>
    <row r="340" spans="1:33" s="21" customFormat="1" ht="16.5" customHeight="1" x14ac:dyDescent="0.2">
      <c r="A340" s="284">
        <v>323</v>
      </c>
      <c r="B340" s="285"/>
      <c r="C340" s="286"/>
      <c r="D340" s="287"/>
      <c r="E340" s="319"/>
      <c r="F340" s="288"/>
      <c r="G340" s="301"/>
      <c r="H340" s="302"/>
      <c r="I340" s="290"/>
      <c r="J340" s="291"/>
      <c r="K340" s="304"/>
      <c r="L340" s="293"/>
      <c r="M340" s="293"/>
      <c r="N340" s="294"/>
      <c r="O340" s="295"/>
      <c r="P340" s="296"/>
      <c r="Q340" s="297"/>
      <c r="R340" s="298"/>
      <c r="S340" s="299"/>
      <c r="T340" s="292"/>
      <c r="U340" s="300"/>
      <c r="V340" s="293"/>
      <c r="W340" s="323" t="s">
        <v>37</v>
      </c>
      <c r="X340" s="279"/>
      <c r="Y340" s="265"/>
      <c r="Z340" s="266"/>
      <c r="AA340" s="269">
        <f t="shared" ref="AA340:AA403" si="30">IFERROR(X340+Y340,0)</f>
        <v>0</v>
      </c>
      <c r="AB340" s="270"/>
      <c r="AC340" s="255">
        <f t="shared" si="26"/>
        <v>0</v>
      </c>
      <c r="AD340" s="255">
        <f t="shared" si="27"/>
        <v>0</v>
      </c>
      <c r="AE340" s="255">
        <f t="shared" si="28"/>
        <v>0</v>
      </c>
      <c r="AF340" s="255">
        <f t="shared" si="29"/>
        <v>0</v>
      </c>
      <c r="AG340" s="271"/>
    </row>
    <row r="341" spans="1:33" s="21" customFormat="1" ht="16.5" customHeight="1" x14ac:dyDescent="0.2">
      <c r="A341" s="284">
        <v>324</v>
      </c>
      <c r="B341" s="285"/>
      <c r="C341" s="286"/>
      <c r="D341" s="287"/>
      <c r="E341" s="319"/>
      <c r="F341" s="288"/>
      <c r="G341" s="301"/>
      <c r="H341" s="302"/>
      <c r="I341" s="290"/>
      <c r="J341" s="291"/>
      <c r="K341" s="304"/>
      <c r="L341" s="293"/>
      <c r="M341" s="293"/>
      <c r="N341" s="294"/>
      <c r="O341" s="295"/>
      <c r="P341" s="296"/>
      <c r="Q341" s="297"/>
      <c r="R341" s="298"/>
      <c r="S341" s="299"/>
      <c r="T341" s="292"/>
      <c r="U341" s="300"/>
      <c r="V341" s="293"/>
      <c r="W341" s="323" t="s">
        <v>37</v>
      </c>
      <c r="X341" s="279"/>
      <c r="Y341" s="265"/>
      <c r="Z341" s="266"/>
      <c r="AA341" s="269">
        <f t="shared" si="30"/>
        <v>0</v>
      </c>
      <c r="AB341" s="270"/>
      <c r="AC341" s="255">
        <f t="shared" si="26"/>
        <v>0</v>
      </c>
      <c r="AD341" s="255">
        <f t="shared" si="27"/>
        <v>0</v>
      </c>
      <c r="AE341" s="255">
        <f t="shared" si="28"/>
        <v>0</v>
      </c>
      <c r="AF341" s="255">
        <f t="shared" si="29"/>
        <v>0</v>
      </c>
      <c r="AG341" s="271"/>
    </row>
    <row r="342" spans="1:33" s="21" customFormat="1" ht="16.5" customHeight="1" x14ac:dyDescent="0.2">
      <c r="A342" s="284">
        <v>325</v>
      </c>
      <c r="B342" s="285"/>
      <c r="C342" s="286"/>
      <c r="D342" s="287"/>
      <c r="E342" s="319"/>
      <c r="F342" s="288"/>
      <c r="G342" s="301"/>
      <c r="H342" s="302"/>
      <c r="I342" s="290"/>
      <c r="J342" s="291"/>
      <c r="K342" s="304"/>
      <c r="L342" s="293"/>
      <c r="M342" s="293"/>
      <c r="N342" s="294"/>
      <c r="O342" s="295"/>
      <c r="P342" s="296"/>
      <c r="Q342" s="297"/>
      <c r="R342" s="298"/>
      <c r="S342" s="299"/>
      <c r="T342" s="292"/>
      <c r="U342" s="300"/>
      <c r="V342" s="293"/>
      <c r="W342" s="323" t="s">
        <v>37</v>
      </c>
      <c r="X342" s="279"/>
      <c r="Y342" s="265"/>
      <c r="Z342" s="266"/>
      <c r="AA342" s="269">
        <f t="shared" si="30"/>
        <v>0</v>
      </c>
      <c r="AB342" s="270"/>
      <c r="AC342" s="255">
        <f t="shared" si="26"/>
        <v>0</v>
      </c>
      <c r="AD342" s="255">
        <f t="shared" si="27"/>
        <v>0</v>
      </c>
      <c r="AE342" s="255">
        <f t="shared" si="28"/>
        <v>0</v>
      </c>
      <c r="AF342" s="255">
        <f t="shared" si="29"/>
        <v>0</v>
      </c>
      <c r="AG342" s="271"/>
    </row>
    <row r="343" spans="1:33" s="21" customFormat="1" ht="16.5" customHeight="1" x14ac:dyDescent="0.2">
      <c r="A343" s="284">
        <v>326</v>
      </c>
      <c r="B343" s="285"/>
      <c r="C343" s="286"/>
      <c r="D343" s="287"/>
      <c r="E343" s="319"/>
      <c r="F343" s="288"/>
      <c r="G343" s="301"/>
      <c r="H343" s="302"/>
      <c r="I343" s="290"/>
      <c r="J343" s="291"/>
      <c r="K343" s="304"/>
      <c r="L343" s="293"/>
      <c r="M343" s="293"/>
      <c r="N343" s="294"/>
      <c r="O343" s="295"/>
      <c r="P343" s="296"/>
      <c r="Q343" s="297"/>
      <c r="R343" s="298"/>
      <c r="S343" s="299"/>
      <c r="T343" s="292"/>
      <c r="U343" s="300"/>
      <c r="V343" s="293"/>
      <c r="W343" s="323" t="s">
        <v>37</v>
      </c>
      <c r="X343" s="279"/>
      <c r="Y343" s="265"/>
      <c r="Z343" s="266"/>
      <c r="AA343" s="269">
        <f t="shared" si="30"/>
        <v>0</v>
      </c>
      <c r="AB343" s="270"/>
      <c r="AC343" s="255">
        <f t="shared" si="26"/>
        <v>0</v>
      </c>
      <c r="AD343" s="255">
        <f t="shared" si="27"/>
        <v>0</v>
      </c>
      <c r="AE343" s="255">
        <f t="shared" si="28"/>
        <v>0</v>
      </c>
      <c r="AF343" s="255">
        <f t="shared" si="29"/>
        <v>0</v>
      </c>
      <c r="AG343" s="271"/>
    </row>
    <row r="344" spans="1:33" s="21" customFormat="1" ht="16.5" customHeight="1" x14ac:dyDescent="0.2">
      <c r="A344" s="284">
        <v>327</v>
      </c>
      <c r="B344" s="285"/>
      <c r="C344" s="286"/>
      <c r="D344" s="287"/>
      <c r="E344" s="319"/>
      <c r="F344" s="288"/>
      <c r="G344" s="301"/>
      <c r="H344" s="302"/>
      <c r="I344" s="290"/>
      <c r="J344" s="291"/>
      <c r="K344" s="304"/>
      <c r="L344" s="293"/>
      <c r="M344" s="293"/>
      <c r="N344" s="294"/>
      <c r="O344" s="295"/>
      <c r="P344" s="296"/>
      <c r="Q344" s="297"/>
      <c r="R344" s="298"/>
      <c r="S344" s="299"/>
      <c r="T344" s="292"/>
      <c r="U344" s="300"/>
      <c r="V344" s="293"/>
      <c r="W344" s="323" t="s">
        <v>37</v>
      </c>
      <c r="X344" s="279"/>
      <c r="Y344" s="265"/>
      <c r="Z344" s="266"/>
      <c r="AA344" s="269">
        <f t="shared" si="30"/>
        <v>0</v>
      </c>
      <c r="AB344" s="270"/>
      <c r="AC344" s="255">
        <f t="shared" si="26"/>
        <v>0</v>
      </c>
      <c r="AD344" s="255">
        <f t="shared" si="27"/>
        <v>0</v>
      </c>
      <c r="AE344" s="255">
        <f t="shared" si="28"/>
        <v>0</v>
      </c>
      <c r="AF344" s="255">
        <f t="shared" si="29"/>
        <v>0</v>
      </c>
      <c r="AG344" s="271"/>
    </row>
    <row r="345" spans="1:33" s="21" customFormat="1" ht="16.5" customHeight="1" x14ac:dyDescent="0.2">
      <c r="A345" s="284">
        <v>328</v>
      </c>
      <c r="B345" s="285"/>
      <c r="C345" s="286"/>
      <c r="D345" s="287"/>
      <c r="E345" s="319"/>
      <c r="F345" s="288"/>
      <c r="G345" s="301"/>
      <c r="H345" s="302"/>
      <c r="I345" s="290"/>
      <c r="J345" s="291"/>
      <c r="K345" s="304"/>
      <c r="L345" s="293"/>
      <c r="M345" s="293"/>
      <c r="N345" s="294"/>
      <c r="O345" s="295"/>
      <c r="P345" s="296"/>
      <c r="Q345" s="297"/>
      <c r="R345" s="298"/>
      <c r="S345" s="299"/>
      <c r="T345" s="292"/>
      <c r="U345" s="300"/>
      <c r="V345" s="293"/>
      <c r="W345" s="323" t="s">
        <v>37</v>
      </c>
      <c r="X345" s="279"/>
      <c r="Y345" s="265"/>
      <c r="Z345" s="266"/>
      <c r="AA345" s="269">
        <f t="shared" si="30"/>
        <v>0</v>
      </c>
      <c r="AB345" s="270"/>
      <c r="AC345" s="255">
        <f t="shared" si="26"/>
        <v>0</v>
      </c>
      <c r="AD345" s="255">
        <f t="shared" si="27"/>
        <v>0</v>
      </c>
      <c r="AE345" s="255">
        <f t="shared" si="28"/>
        <v>0</v>
      </c>
      <c r="AF345" s="255">
        <f t="shared" si="29"/>
        <v>0</v>
      </c>
      <c r="AG345" s="271"/>
    </row>
    <row r="346" spans="1:33" s="21" customFormat="1" ht="16.5" customHeight="1" x14ac:dyDescent="0.2">
      <c r="A346" s="284">
        <v>329</v>
      </c>
      <c r="B346" s="285"/>
      <c r="C346" s="286"/>
      <c r="D346" s="287"/>
      <c r="E346" s="319"/>
      <c r="F346" s="288"/>
      <c r="G346" s="301"/>
      <c r="H346" s="302"/>
      <c r="I346" s="290"/>
      <c r="J346" s="291"/>
      <c r="K346" s="304"/>
      <c r="L346" s="293"/>
      <c r="M346" s="293"/>
      <c r="N346" s="294"/>
      <c r="O346" s="295"/>
      <c r="P346" s="296"/>
      <c r="Q346" s="297"/>
      <c r="R346" s="298"/>
      <c r="S346" s="299"/>
      <c r="T346" s="292"/>
      <c r="U346" s="300"/>
      <c r="V346" s="293"/>
      <c r="W346" s="323" t="s">
        <v>37</v>
      </c>
      <c r="X346" s="279"/>
      <c r="Y346" s="265"/>
      <c r="Z346" s="266"/>
      <c r="AA346" s="269">
        <f t="shared" si="30"/>
        <v>0</v>
      </c>
      <c r="AB346" s="270"/>
      <c r="AC346" s="255">
        <f t="shared" si="26"/>
        <v>0</v>
      </c>
      <c r="AD346" s="255">
        <f t="shared" si="27"/>
        <v>0</v>
      </c>
      <c r="AE346" s="255">
        <f t="shared" si="28"/>
        <v>0</v>
      </c>
      <c r="AF346" s="255">
        <f t="shared" si="29"/>
        <v>0</v>
      </c>
      <c r="AG346" s="271"/>
    </row>
    <row r="347" spans="1:33" s="21" customFormat="1" ht="16.5" customHeight="1" x14ac:dyDescent="0.2">
      <c r="A347" s="284">
        <v>330</v>
      </c>
      <c r="B347" s="285"/>
      <c r="C347" s="286"/>
      <c r="D347" s="287"/>
      <c r="E347" s="319"/>
      <c r="F347" s="288"/>
      <c r="G347" s="301"/>
      <c r="H347" s="302"/>
      <c r="I347" s="290"/>
      <c r="J347" s="291"/>
      <c r="K347" s="304"/>
      <c r="L347" s="293"/>
      <c r="M347" s="293"/>
      <c r="N347" s="294"/>
      <c r="O347" s="295"/>
      <c r="P347" s="296"/>
      <c r="Q347" s="297"/>
      <c r="R347" s="298"/>
      <c r="S347" s="299"/>
      <c r="T347" s="292"/>
      <c r="U347" s="300"/>
      <c r="V347" s="293"/>
      <c r="W347" s="323" t="s">
        <v>37</v>
      </c>
      <c r="X347" s="279"/>
      <c r="Y347" s="265"/>
      <c r="Z347" s="266"/>
      <c r="AA347" s="269">
        <f t="shared" si="30"/>
        <v>0</v>
      </c>
      <c r="AB347" s="270"/>
      <c r="AC347" s="255">
        <f t="shared" si="26"/>
        <v>0</v>
      </c>
      <c r="AD347" s="255">
        <f t="shared" si="27"/>
        <v>0</v>
      </c>
      <c r="AE347" s="255">
        <f t="shared" si="28"/>
        <v>0</v>
      </c>
      <c r="AF347" s="255">
        <f t="shared" si="29"/>
        <v>0</v>
      </c>
      <c r="AG347" s="271"/>
    </row>
    <row r="348" spans="1:33" s="21" customFormat="1" ht="16.5" customHeight="1" x14ac:dyDescent="0.2">
      <c r="A348" s="284">
        <v>331</v>
      </c>
      <c r="B348" s="285"/>
      <c r="C348" s="286"/>
      <c r="D348" s="287"/>
      <c r="E348" s="319"/>
      <c r="F348" s="288"/>
      <c r="G348" s="301"/>
      <c r="H348" s="302"/>
      <c r="I348" s="290"/>
      <c r="J348" s="291"/>
      <c r="K348" s="304"/>
      <c r="L348" s="293"/>
      <c r="M348" s="293"/>
      <c r="N348" s="294"/>
      <c r="O348" s="295"/>
      <c r="P348" s="296"/>
      <c r="Q348" s="297"/>
      <c r="R348" s="298"/>
      <c r="S348" s="299"/>
      <c r="T348" s="292"/>
      <c r="U348" s="300"/>
      <c r="V348" s="293"/>
      <c r="W348" s="323" t="s">
        <v>37</v>
      </c>
      <c r="X348" s="279"/>
      <c r="Y348" s="265"/>
      <c r="Z348" s="266"/>
      <c r="AA348" s="269">
        <f t="shared" si="30"/>
        <v>0</v>
      </c>
      <c r="AB348" s="270"/>
      <c r="AC348" s="255">
        <f t="shared" si="26"/>
        <v>0</v>
      </c>
      <c r="AD348" s="255">
        <f t="shared" si="27"/>
        <v>0</v>
      </c>
      <c r="AE348" s="255">
        <f t="shared" si="28"/>
        <v>0</v>
      </c>
      <c r="AF348" s="255">
        <f t="shared" si="29"/>
        <v>0</v>
      </c>
      <c r="AG348" s="271"/>
    </row>
    <row r="349" spans="1:33" s="21" customFormat="1" ht="16.5" customHeight="1" x14ac:dyDescent="0.2">
      <c r="A349" s="284">
        <v>332</v>
      </c>
      <c r="B349" s="285"/>
      <c r="C349" s="286"/>
      <c r="D349" s="287"/>
      <c r="E349" s="319"/>
      <c r="F349" s="288"/>
      <c r="G349" s="301"/>
      <c r="H349" s="302"/>
      <c r="I349" s="290"/>
      <c r="J349" s="291"/>
      <c r="K349" s="304"/>
      <c r="L349" s="293"/>
      <c r="M349" s="293"/>
      <c r="N349" s="294"/>
      <c r="O349" s="295"/>
      <c r="P349" s="296"/>
      <c r="Q349" s="297"/>
      <c r="R349" s="298"/>
      <c r="S349" s="299"/>
      <c r="T349" s="292"/>
      <c r="U349" s="300"/>
      <c r="V349" s="293"/>
      <c r="W349" s="323" t="s">
        <v>37</v>
      </c>
      <c r="X349" s="279"/>
      <c r="Y349" s="265"/>
      <c r="Z349" s="266"/>
      <c r="AA349" s="269">
        <f t="shared" si="30"/>
        <v>0</v>
      </c>
      <c r="AB349" s="270"/>
      <c r="AC349" s="255">
        <f t="shared" si="26"/>
        <v>0</v>
      </c>
      <c r="AD349" s="255">
        <f t="shared" si="27"/>
        <v>0</v>
      </c>
      <c r="AE349" s="255">
        <f t="shared" si="28"/>
        <v>0</v>
      </c>
      <c r="AF349" s="255">
        <f t="shared" si="29"/>
        <v>0</v>
      </c>
      <c r="AG349" s="271"/>
    </row>
    <row r="350" spans="1:33" s="21" customFormat="1" ht="16.5" customHeight="1" x14ac:dyDescent="0.2">
      <c r="A350" s="284">
        <v>333</v>
      </c>
      <c r="B350" s="285"/>
      <c r="C350" s="286"/>
      <c r="D350" s="287"/>
      <c r="E350" s="319"/>
      <c r="F350" s="288"/>
      <c r="G350" s="301"/>
      <c r="H350" s="302"/>
      <c r="I350" s="290"/>
      <c r="J350" s="291"/>
      <c r="K350" s="304"/>
      <c r="L350" s="293"/>
      <c r="M350" s="293"/>
      <c r="N350" s="294"/>
      <c r="O350" s="295"/>
      <c r="P350" s="296"/>
      <c r="Q350" s="297"/>
      <c r="R350" s="298"/>
      <c r="S350" s="299"/>
      <c r="T350" s="292"/>
      <c r="U350" s="300"/>
      <c r="V350" s="293"/>
      <c r="W350" s="323" t="s">
        <v>37</v>
      </c>
      <c r="X350" s="279"/>
      <c r="Y350" s="265"/>
      <c r="Z350" s="266"/>
      <c r="AA350" s="269">
        <f t="shared" si="30"/>
        <v>0</v>
      </c>
      <c r="AB350" s="270"/>
      <c r="AC350" s="255">
        <f t="shared" si="26"/>
        <v>0</v>
      </c>
      <c r="AD350" s="255">
        <f t="shared" si="27"/>
        <v>0</v>
      </c>
      <c r="AE350" s="255">
        <f t="shared" si="28"/>
        <v>0</v>
      </c>
      <c r="AF350" s="255">
        <f t="shared" si="29"/>
        <v>0</v>
      </c>
      <c r="AG350" s="271"/>
    </row>
    <row r="351" spans="1:33" s="21" customFormat="1" ht="16.5" customHeight="1" x14ac:dyDescent="0.2">
      <c r="A351" s="284">
        <v>334</v>
      </c>
      <c r="B351" s="285"/>
      <c r="C351" s="286"/>
      <c r="D351" s="287"/>
      <c r="E351" s="319"/>
      <c r="F351" s="288"/>
      <c r="G351" s="301"/>
      <c r="H351" s="302"/>
      <c r="I351" s="290"/>
      <c r="J351" s="291"/>
      <c r="K351" s="304"/>
      <c r="L351" s="293"/>
      <c r="M351" s="293"/>
      <c r="N351" s="294"/>
      <c r="O351" s="295"/>
      <c r="P351" s="296"/>
      <c r="Q351" s="297"/>
      <c r="R351" s="298"/>
      <c r="S351" s="299"/>
      <c r="T351" s="292"/>
      <c r="U351" s="300"/>
      <c r="V351" s="293"/>
      <c r="W351" s="323" t="s">
        <v>37</v>
      </c>
      <c r="X351" s="279"/>
      <c r="Y351" s="265"/>
      <c r="Z351" s="266"/>
      <c r="AA351" s="269">
        <f t="shared" si="30"/>
        <v>0</v>
      </c>
      <c r="AB351" s="270"/>
      <c r="AC351" s="255">
        <f t="shared" si="26"/>
        <v>0</v>
      </c>
      <c r="AD351" s="255">
        <f t="shared" si="27"/>
        <v>0</v>
      </c>
      <c r="AE351" s="255">
        <f t="shared" si="28"/>
        <v>0</v>
      </c>
      <c r="AF351" s="255">
        <f t="shared" si="29"/>
        <v>0</v>
      </c>
      <c r="AG351" s="271"/>
    </row>
    <row r="352" spans="1:33" s="21" customFormat="1" ht="16.5" customHeight="1" x14ac:dyDescent="0.2">
      <c r="A352" s="284">
        <v>335</v>
      </c>
      <c r="B352" s="285"/>
      <c r="C352" s="286"/>
      <c r="D352" s="287"/>
      <c r="E352" s="319"/>
      <c r="F352" s="288"/>
      <c r="G352" s="301"/>
      <c r="H352" s="302"/>
      <c r="I352" s="290"/>
      <c r="J352" s="291"/>
      <c r="K352" s="304"/>
      <c r="L352" s="293"/>
      <c r="M352" s="293"/>
      <c r="N352" s="294"/>
      <c r="O352" s="295"/>
      <c r="P352" s="296"/>
      <c r="Q352" s="297"/>
      <c r="R352" s="298"/>
      <c r="S352" s="299"/>
      <c r="T352" s="292"/>
      <c r="U352" s="300"/>
      <c r="V352" s="293"/>
      <c r="W352" s="323" t="s">
        <v>37</v>
      </c>
      <c r="X352" s="279"/>
      <c r="Y352" s="265"/>
      <c r="Z352" s="266"/>
      <c r="AA352" s="269">
        <f t="shared" si="30"/>
        <v>0</v>
      </c>
      <c r="AB352" s="270"/>
      <c r="AC352" s="255">
        <f t="shared" si="26"/>
        <v>0</v>
      </c>
      <c r="AD352" s="255">
        <f t="shared" si="27"/>
        <v>0</v>
      </c>
      <c r="AE352" s="255">
        <f t="shared" si="28"/>
        <v>0</v>
      </c>
      <c r="AF352" s="255">
        <f t="shared" si="29"/>
        <v>0</v>
      </c>
      <c r="AG352" s="271"/>
    </row>
    <row r="353" spans="1:33" s="21" customFormat="1" ht="16.5" customHeight="1" x14ac:dyDescent="0.2">
      <c r="A353" s="284">
        <v>336</v>
      </c>
      <c r="B353" s="285"/>
      <c r="C353" s="286"/>
      <c r="D353" s="287"/>
      <c r="E353" s="319"/>
      <c r="F353" s="288"/>
      <c r="G353" s="301"/>
      <c r="H353" s="302"/>
      <c r="I353" s="290"/>
      <c r="J353" s="291"/>
      <c r="K353" s="304"/>
      <c r="L353" s="293"/>
      <c r="M353" s="293"/>
      <c r="N353" s="294"/>
      <c r="O353" s="295"/>
      <c r="P353" s="296"/>
      <c r="Q353" s="297"/>
      <c r="R353" s="298"/>
      <c r="S353" s="299"/>
      <c r="T353" s="292"/>
      <c r="U353" s="300"/>
      <c r="V353" s="293"/>
      <c r="W353" s="323" t="s">
        <v>37</v>
      </c>
      <c r="X353" s="279"/>
      <c r="Y353" s="265"/>
      <c r="Z353" s="266"/>
      <c r="AA353" s="269">
        <f t="shared" si="30"/>
        <v>0</v>
      </c>
      <c r="AB353" s="270"/>
      <c r="AC353" s="255">
        <f t="shared" si="26"/>
        <v>0</v>
      </c>
      <c r="AD353" s="255">
        <f t="shared" si="27"/>
        <v>0</v>
      </c>
      <c r="AE353" s="255">
        <f t="shared" si="28"/>
        <v>0</v>
      </c>
      <c r="AF353" s="255">
        <f t="shared" si="29"/>
        <v>0</v>
      </c>
      <c r="AG353" s="271"/>
    </row>
    <row r="354" spans="1:33" s="21" customFormat="1" ht="16.5" customHeight="1" x14ac:dyDescent="0.2">
      <c r="A354" s="284">
        <v>337</v>
      </c>
      <c r="B354" s="285"/>
      <c r="C354" s="286"/>
      <c r="D354" s="287"/>
      <c r="E354" s="319"/>
      <c r="F354" s="288"/>
      <c r="G354" s="301"/>
      <c r="H354" s="302"/>
      <c r="I354" s="290"/>
      <c r="J354" s="291"/>
      <c r="K354" s="304"/>
      <c r="L354" s="293"/>
      <c r="M354" s="293"/>
      <c r="N354" s="294"/>
      <c r="O354" s="295"/>
      <c r="P354" s="296"/>
      <c r="Q354" s="297"/>
      <c r="R354" s="298"/>
      <c r="S354" s="299"/>
      <c r="T354" s="292"/>
      <c r="U354" s="300"/>
      <c r="V354" s="293"/>
      <c r="W354" s="323" t="s">
        <v>37</v>
      </c>
      <c r="X354" s="279"/>
      <c r="Y354" s="265"/>
      <c r="Z354" s="266"/>
      <c r="AA354" s="269">
        <f t="shared" si="30"/>
        <v>0</v>
      </c>
      <c r="AB354" s="270"/>
      <c r="AC354" s="255">
        <f t="shared" si="26"/>
        <v>0</v>
      </c>
      <c r="AD354" s="255">
        <f t="shared" si="27"/>
        <v>0</v>
      </c>
      <c r="AE354" s="255">
        <f t="shared" si="28"/>
        <v>0</v>
      </c>
      <c r="AF354" s="255">
        <f t="shared" si="29"/>
        <v>0</v>
      </c>
      <c r="AG354" s="271"/>
    </row>
    <row r="355" spans="1:33" s="21" customFormat="1" ht="16.5" customHeight="1" x14ac:dyDescent="0.2">
      <c r="A355" s="284">
        <v>338</v>
      </c>
      <c r="B355" s="285"/>
      <c r="C355" s="286"/>
      <c r="D355" s="287"/>
      <c r="E355" s="319"/>
      <c r="F355" s="288"/>
      <c r="G355" s="301"/>
      <c r="H355" s="302"/>
      <c r="I355" s="290"/>
      <c r="J355" s="291"/>
      <c r="K355" s="304"/>
      <c r="L355" s="293"/>
      <c r="M355" s="293"/>
      <c r="N355" s="294"/>
      <c r="O355" s="295"/>
      <c r="P355" s="296"/>
      <c r="Q355" s="297"/>
      <c r="R355" s="298"/>
      <c r="S355" s="299"/>
      <c r="T355" s="292"/>
      <c r="U355" s="300"/>
      <c r="V355" s="293"/>
      <c r="W355" s="323" t="s">
        <v>37</v>
      </c>
      <c r="X355" s="279"/>
      <c r="Y355" s="265"/>
      <c r="Z355" s="266"/>
      <c r="AA355" s="269">
        <f t="shared" si="30"/>
        <v>0</v>
      </c>
      <c r="AB355" s="270"/>
      <c r="AC355" s="255">
        <f t="shared" si="26"/>
        <v>0</v>
      </c>
      <c r="AD355" s="255">
        <f t="shared" si="27"/>
        <v>0</v>
      </c>
      <c r="AE355" s="255">
        <f t="shared" si="28"/>
        <v>0</v>
      </c>
      <c r="AF355" s="255">
        <f t="shared" si="29"/>
        <v>0</v>
      </c>
      <c r="AG355" s="271"/>
    </row>
    <row r="356" spans="1:33" s="21" customFormat="1" ht="16.5" customHeight="1" x14ac:dyDescent="0.2">
      <c r="A356" s="284">
        <v>339</v>
      </c>
      <c r="B356" s="285"/>
      <c r="C356" s="286"/>
      <c r="D356" s="287"/>
      <c r="E356" s="319"/>
      <c r="F356" s="288"/>
      <c r="G356" s="301"/>
      <c r="H356" s="302"/>
      <c r="I356" s="290"/>
      <c r="J356" s="291"/>
      <c r="K356" s="304"/>
      <c r="L356" s="293"/>
      <c r="M356" s="293"/>
      <c r="N356" s="294"/>
      <c r="O356" s="295"/>
      <c r="P356" s="296"/>
      <c r="Q356" s="297"/>
      <c r="R356" s="298"/>
      <c r="S356" s="299"/>
      <c r="T356" s="292"/>
      <c r="U356" s="300"/>
      <c r="V356" s="293"/>
      <c r="W356" s="323" t="s">
        <v>37</v>
      </c>
      <c r="X356" s="279"/>
      <c r="Y356" s="265"/>
      <c r="Z356" s="266"/>
      <c r="AA356" s="269">
        <f t="shared" si="30"/>
        <v>0</v>
      </c>
      <c r="AB356" s="270"/>
      <c r="AC356" s="255">
        <f t="shared" si="26"/>
        <v>0</v>
      </c>
      <c r="AD356" s="255">
        <f t="shared" si="27"/>
        <v>0</v>
      </c>
      <c r="AE356" s="255">
        <f t="shared" si="28"/>
        <v>0</v>
      </c>
      <c r="AF356" s="255">
        <f t="shared" si="29"/>
        <v>0</v>
      </c>
      <c r="AG356" s="271"/>
    </row>
    <row r="357" spans="1:33" s="21" customFormat="1" ht="16.5" customHeight="1" x14ac:dyDescent="0.2">
      <c r="A357" s="284">
        <v>340</v>
      </c>
      <c r="B357" s="285"/>
      <c r="C357" s="286"/>
      <c r="D357" s="287"/>
      <c r="E357" s="319"/>
      <c r="F357" s="288"/>
      <c r="G357" s="301"/>
      <c r="H357" s="302"/>
      <c r="I357" s="290"/>
      <c r="J357" s="291"/>
      <c r="K357" s="304"/>
      <c r="L357" s="293"/>
      <c r="M357" s="293"/>
      <c r="N357" s="294"/>
      <c r="O357" s="295"/>
      <c r="P357" s="296"/>
      <c r="Q357" s="297"/>
      <c r="R357" s="298"/>
      <c r="S357" s="299"/>
      <c r="T357" s="292"/>
      <c r="U357" s="300"/>
      <c r="V357" s="293"/>
      <c r="W357" s="323" t="s">
        <v>37</v>
      </c>
      <c r="X357" s="279"/>
      <c r="Y357" s="265"/>
      <c r="Z357" s="266"/>
      <c r="AA357" s="269">
        <f t="shared" si="30"/>
        <v>0</v>
      </c>
      <c r="AB357" s="270"/>
      <c r="AC357" s="255">
        <f t="shared" si="26"/>
        <v>0</v>
      </c>
      <c r="AD357" s="255">
        <f t="shared" si="27"/>
        <v>0</v>
      </c>
      <c r="AE357" s="255">
        <f t="shared" si="28"/>
        <v>0</v>
      </c>
      <c r="AF357" s="255">
        <f t="shared" si="29"/>
        <v>0</v>
      </c>
      <c r="AG357" s="271"/>
    </row>
    <row r="358" spans="1:33" s="21" customFormat="1" ht="16.5" customHeight="1" x14ac:dyDescent="0.2">
      <c r="A358" s="284">
        <v>341</v>
      </c>
      <c r="B358" s="285"/>
      <c r="C358" s="286"/>
      <c r="D358" s="287"/>
      <c r="E358" s="319"/>
      <c r="F358" s="288"/>
      <c r="G358" s="301"/>
      <c r="H358" s="302"/>
      <c r="I358" s="290"/>
      <c r="J358" s="291"/>
      <c r="K358" s="304"/>
      <c r="L358" s="293"/>
      <c r="M358" s="293"/>
      <c r="N358" s="294"/>
      <c r="O358" s="295"/>
      <c r="P358" s="296"/>
      <c r="Q358" s="297"/>
      <c r="R358" s="298"/>
      <c r="S358" s="299"/>
      <c r="T358" s="292"/>
      <c r="U358" s="300"/>
      <c r="V358" s="293"/>
      <c r="W358" s="323" t="s">
        <v>37</v>
      </c>
      <c r="X358" s="279"/>
      <c r="Y358" s="265"/>
      <c r="Z358" s="266"/>
      <c r="AA358" s="269">
        <f t="shared" si="30"/>
        <v>0</v>
      </c>
      <c r="AB358" s="270"/>
      <c r="AC358" s="255">
        <f t="shared" si="26"/>
        <v>0</v>
      </c>
      <c r="AD358" s="255">
        <f t="shared" si="27"/>
        <v>0</v>
      </c>
      <c r="AE358" s="255">
        <f t="shared" si="28"/>
        <v>0</v>
      </c>
      <c r="AF358" s="255">
        <f t="shared" si="29"/>
        <v>0</v>
      </c>
      <c r="AG358" s="271"/>
    </row>
    <row r="359" spans="1:33" s="21" customFormat="1" ht="16.5" customHeight="1" x14ac:dyDescent="0.2">
      <c r="A359" s="284">
        <v>342</v>
      </c>
      <c r="B359" s="285"/>
      <c r="C359" s="286"/>
      <c r="D359" s="287"/>
      <c r="E359" s="319"/>
      <c r="F359" s="288"/>
      <c r="G359" s="301"/>
      <c r="H359" s="302"/>
      <c r="I359" s="290"/>
      <c r="J359" s="291"/>
      <c r="K359" s="304"/>
      <c r="L359" s="293"/>
      <c r="M359" s="293"/>
      <c r="N359" s="294"/>
      <c r="O359" s="295"/>
      <c r="P359" s="296"/>
      <c r="Q359" s="297"/>
      <c r="R359" s="298"/>
      <c r="S359" s="299"/>
      <c r="T359" s="292"/>
      <c r="U359" s="300"/>
      <c r="V359" s="293"/>
      <c r="W359" s="323" t="s">
        <v>37</v>
      </c>
      <c r="X359" s="279"/>
      <c r="Y359" s="265"/>
      <c r="Z359" s="266"/>
      <c r="AA359" s="269">
        <f t="shared" si="30"/>
        <v>0</v>
      </c>
      <c r="AB359" s="270"/>
      <c r="AC359" s="255">
        <f t="shared" si="26"/>
        <v>0</v>
      </c>
      <c r="AD359" s="255">
        <f t="shared" si="27"/>
        <v>0</v>
      </c>
      <c r="AE359" s="255">
        <f t="shared" si="28"/>
        <v>0</v>
      </c>
      <c r="AF359" s="255">
        <f t="shared" si="29"/>
        <v>0</v>
      </c>
      <c r="AG359" s="271"/>
    </row>
    <row r="360" spans="1:33" s="21" customFormat="1" ht="16.5" customHeight="1" x14ac:dyDescent="0.2">
      <c r="A360" s="284">
        <v>343</v>
      </c>
      <c r="B360" s="285"/>
      <c r="C360" s="286"/>
      <c r="D360" s="287"/>
      <c r="E360" s="319"/>
      <c r="F360" s="288"/>
      <c r="G360" s="301"/>
      <c r="H360" s="302"/>
      <c r="I360" s="290"/>
      <c r="J360" s="291"/>
      <c r="K360" s="304"/>
      <c r="L360" s="293"/>
      <c r="M360" s="293"/>
      <c r="N360" s="294"/>
      <c r="O360" s="295"/>
      <c r="P360" s="296"/>
      <c r="Q360" s="297"/>
      <c r="R360" s="298"/>
      <c r="S360" s="299"/>
      <c r="T360" s="292"/>
      <c r="U360" s="300"/>
      <c r="V360" s="293"/>
      <c r="W360" s="323" t="s">
        <v>37</v>
      </c>
      <c r="X360" s="279"/>
      <c r="Y360" s="265"/>
      <c r="Z360" s="266"/>
      <c r="AA360" s="269">
        <f t="shared" si="30"/>
        <v>0</v>
      </c>
      <c r="AB360" s="270"/>
      <c r="AC360" s="255">
        <f t="shared" si="26"/>
        <v>0</v>
      </c>
      <c r="AD360" s="255">
        <f t="shared" si="27"/>
        <v>0</v>
      </c>
      <c r="AE360" s="255">
        <f t="shared" si="28"/>
        <v>0</v>
      </c>
      <c r="AF360" s="255">
        <f t="shared" si="29"/>
        <v>0</v>
      </c>
      <c r="AG360" s="271"/>
    </row>
    <row r="361" spans="1:33" s="21" customFormat="1" ht="16.5" customHeight="1" x14ac:dyDescent="0.2">
      <c r="A361" s="284">
        <v>344</v>
      </c>
      <c r="B361" s="285"/>
      <c r="C361" s="286"/>
      <c r="D361" s="287"/>
      <c r="E361" s="319"/>
      <c r="F361" s="288"/>
      <c r="G361" s="301"/>
      <c r="H361" s="302"/>
      <c r="I361" s="290"/>
      <c r="J361" s="291"/>
      <c r="K361" s="304"/>
      <c r="L361" s="293"/>
      <c r="M361" s="293"/>
      <c r="N361" s="294"/>
      <c r="O361" s="295"/>
      <c r="P361" s="296"/>
      <c r="Q361" s="297"/>
      <c r="R361" s="298"/>
      <c r="S361" s="299"/>
      <c r="T361" s="292"/>
      <c r="U361" s="300"/>
      <c r="V361" s="293"/>
      <c r="W361" s="323" t="s">
        <v>37</v>
      </c>
      <c r="X361" s="279"/>
      <c r="Y361" s="265"/>
      <c r="Z361" s="266"/>
      <c r="AA361" s="269">
        <f t="shared" si="30"/>
        <v>0</v>
      </c>
      <c r="AB361" s="270"/>
      <c r="AC361" s="255">
        <f t="shared" si="26"/>
        <v>0</v>
      </c>
      <c r="AD361" s="255">
        <f t="shared" si="27"/>
        <v>0</v>
      </c>
      <c r="AE361" s="255">
        <f t="shared" si="28"/>
        <v>0</v>
      </c>
      <c r="AF361" s="255">
        <f t="shared" si="29"/>
        <v>0</v>
      </c>
      <c r="AG361" s="271"/>
    </row>
    <row r="362" spans="1:33" s="21" customFormat="1" ht="16.5" customHeight="1" x14ac:dyDescent="0.2">
      <c r="A362" s="284">
        <v>345</v>
      </c>
      <c r="B362" s="285"/>
      <c r="C362" s="286"/>
      <c r="D362" s="287"/>
      <c r="E362" s="319"/>
      <c r="F362" s="288"/>
      <c r="G362" s="301"/>
      <c r="H362" s="302"/>
      <c r="I362" s="290"/>
      <c r="J362" s="291"/>
      <c r="K362" s="304"/>
      <c r="L362" s="293"/>
      <c r="M362" s="293"/>
      <c r="N362" s="294"/>
      <c r="O362" s="295"/>
      <c r="P362" s="296"/>
      <c r="Q362" s="297"/>
      <c r="R362" s="298"/>
      <c r="S362" s="299"/>
      <c r="T362" s="292"/>
      <c r="U362" s="300"/>
      <c r="V362" s="293"/>
      <c r="W362" s="323" t="s">
        <v>37</v>
      </c>
      <c r="X362" s="279"/>
      <c r="Y362" s="265"/>
      <c r="Z362" s="266"/>
      <c r="AA362" s="269">
        <f t="shared" si="30"/>
        <v>0</v>
      </c>
      <c r="AB362" s="270"/>
      <c r="AC362" s="255">
        <f t="shared" si="26"/>
        <v>0</v>
      </c>
      <c r="AD362" s="255">
        <f t="shared" si="27"/>
        <v>0</v>
      </c>
      <c r="AE362" s="255">
        <f t="shared" si="28"/>
        <v>0</v>
      </c>
      <c r="AF362" s="255">
        <f t="shared" si="29"/>
        <v>0</v>
      </c>
      <c r="AG362" s="271"/>
    </row>
    <row r="363" spans="1:33" s="21" customFormat="1" ht="16.5" customHeight="1" x14ac:dyDescent="0.2">
      <c r="A363" s="284">
        <v>346</v>
      </c>
      <c r="B363" s="285"/>
      <c r="C363" s="286"/>
      <c r="D363" s="287"/>
      <c r="E363" s="319"/>
      <c r="F363" s="288"/>
      <c r="G363" s="301"/>
      <c r="H363" s="302"/>
      <c r="I363" s="290"/>
      <c r="J363" s="291"/>
      <c r="K363" s="304"/>
      <c r="L363" s="293"/>
      <c r="M363" s="293"/>
      <c r="N363" s="294"/>
      <c r="O363" s="295"/>
      <c r="P363" s="296"/>
      <c r="Q363" s="297"/>
      <c r="R363" s="298"/>
      <c r="S363" s="299"/>
      <c r="T363" s="292"/>
      <c r="U363" s="300"/>
      <c r="V363" s="293"/>
      <c r="W363" s="323" t="s">
        <v>37</v>
      </c>
      <c r="X363" s="279"/>
      <c r="Y363" s="265"/>
      <c r="Z363" s="266"/>
      <c r="AA363" s="269">
        <f t="shared" si="30"/>
        <v>0</v>
      </c>
      <c r="AB363" s="270"/>
      <c r="AC363" s="255">
        <f t="shared" si="26"/>
        <v>0</v>
      </c>
      <c r="AD363" s="255">
        <f t="shared" si="27"/>
        <v>0</v>
      </c>
      <c r="AE363" s="255">
        <f t="shared" si="28"/>
        <v>0</v>
      </c>
      <c r="AF363" s="255">
        <f t="shared" si="29"/>
        <v>0</v>
      </c>
      <c r="AG363" s="271"/>
    </row>
    <row r="364" spans="1:33" s="21" customFormat="1" ht="16.5" customHeight="1" x14ac:dyDescent="0.2">
      <c r="A364" s="284">
        <v>347</v>
      </c>
      <c r="B364" s="285"/>
      <c r="C364" s="286"/>
      <c r="D364" s="287"/>
      <c r="E364" s="319"/>
      <c r="F364" s="288"/>
      <c r="G364" s="301"/>
      <c r="H364" s="302"/>
      <c r="I364" s="290"/>
      <c r="J364" s="291"/>
      <c r="K364" s="304"/>
      <c r="L364" s="293"/>
      <c r="M364" s="293"/>
      <c r="N364" s="294"/>
      <c r="O364" s="295"/>
      <c r="P364" s="296"/>
      <c r="Q364" s="297"/>
      <c r="R364" s="298"/>
      <c r="S364" s="299"/>
      <c r="T364" s="292"/>
      <c r="U364" s="300"/>
      <c r="V364" s="293"/>
      <c r="W364" s="323" t="s">
        <v>37</v>
      </c>
      <c r="X364" s="279"/>
      <c r="Y364" s="265"/>
      <c r="Z364" s="266"/>
      <c r="AA364" s="269">
        <f t="shared" si="30"/>
        <v>0</v>
      </c>
      <c r="AB364" s="270"/>
      <c r="AC364" s="255">
        <f t="shared" si="26"/>
        <v>0</v>
      </c>
      <c r="AD364" s="255">
        <f t="shared" si="27"/>
        <v>0</v>
      </c>
      <c r="AE364" s="255">
        <f t="shared" si="28"/>
        <v>0</v>
      </c>
      <c r="AF364" s="255">
        <f t="shared" si="29"/>
        <v>0</v>
      </c>
      <c r="AG364" s="271"/>
    </row>
    <row r="365" spans="1:33" s="21" customFormat="1" ht="16.5" customHeight="1" x14ac:dyDescent="0.2">
      <c r="A365" s="284">
        <v>348</v>
      </c>
      <c r="B365" s="285"/>
      <c r="C365" s="286"/>
      <c r="D365" s="287"/>
      <c r="E365" s="319"/>
      <c r="F365" s="288"/>
      <c r="G365" s="301"/>
      <c r="H365" s="302"/>
      <c r="I365" s="290"/>
      <c r="J365" s="291"/>
      <c r="K365" s="304"/>
      <c r="L365" s="293"/>
      <c r="M365" s="293"/>
      <c r="N365" s="294"/>
      <c r="O365" s="295"/>
      <c r="P365" s="296"/>
      <c r="Q365" s="297"/>
      <c r="R365" s="298"/>
      <c r="S365" s="299"/>
      <c r="T365" s="292"/>
      <c r="U365" s="300"/>
      <c r="V365" s="293"/>
      <c r="W365" s="323" t="s">
        <v>37</v>
      </c>
      <c r="X365" s="279"/>
      <c r="Y365" s="265"/>
      <c r="Z365" s="266"/>
      <c r="AA365" s="269">
        <f t="shared" si="30"/>
        <v>0</v>
      </c>
      <c r="AB365" s="270"/>
      <c r="AC365" s="255">
        <f t="shared" si="26"/>
        <v>0</v>
      </c>
      <c r="AD365" s="255">
        <f t="shared" si="27"/>
        <v>0</v>
      </c>
      <c r="AE365" s="255">
        <f t="shared" si="28"/>
        <v>0</v>
      </c>
      <c r="AF365" s="255">
        <f t="shared" si="29"/>
        <v>0</v>
      </c>
      <c r="AG365" s="271"/>
    </row>
    <row r="366" spans="1:33" s="21" customFormat="1" ht="16.5" customHeight="1" x14ac:dyDescent="0.2">
      <c r="A366" s="284">
        <v>349</v>
      </c>
      <c r="B366" s="285"/>
      <c r="C366" s="286"/>
      <c r="D366" s="287"/>
      <c r="E366" s="319"/>
      <c r="F366" s="288"/>
      <c r="G366" s="301"/>
      <c r="H366" s="302"/>
      <c r="I366" s="290"/>
      <c r="J366" s="291"/>
      <c r="K366" s="304"/>
      <c r="L366" s="293"/>
      <c r="M366" s="293"/>
      <c r="N366" s="294"/>
      <c r="O366" s="295"/>
      <c r="P366" s="296"/>
      <c r="Q366" s="297"/>
      <c r="R366" s="298"/>
      <c r="S366" s="299"/>
      <c r="T366" s="292"/>
      <c r="U366" s="300"/>
      <c r="V366" s="293"/>
      <c r="W366" s="323" t="s">
        <v>37</v>
      </c>
      <c r="X366" s="279"/>
      <c r="Y366" s="265"/>
      <c r="Z366" s="266"/>
      <c r="AA366" s="269">
        <f t="shared" si="30"/>
        <v>0</v>
      </c>
      <c r="AB366" s="270"/>
      <c r="AC366" s="255">
        <f t="shared" si="26"/>
        <v>0</v>
      </c>
      <c r="AD366" s="255">
        <f t="shared" si="27"/>
        <v>0</v>
      </c>
      <c r="AE366" s="255">
        <f t="shared" si="28"/>
        <v>0</v>
      </c>
      <c r="AF366" s="255">
        <f t="shared" si="29"/>
        <v>0</v>
      </c>
      <c r="AG366" s="271"/>
    </row>
    <row r="367" spans="1:33" s="21" customFormat="1" ht="16.5" customHeight="1" x14ac:dyDescent="0.2">
      <c r="A367" s="284">
        <v>350</v>
      </c>
      <c r="B367" s="285"/>
      <c r="C367" s="286"/>
      <c r="D367" s="287"/>
      <c r="E367" s="319"/>
      <c r="F367" s="288"/>
      <c r="G367" s="301"/>
      <c r="H367" s="302"/>
      <c r="I367" s="290"/>
      <c r="J367" s="291"/>
      <c r="K367" s="304"/>
      <c r="L367" s="293"/>
      <c r="M367" s="293"/>
      <c r="N367" s="294"/>
      <c r="O367" s="295"/>
      <c r="P367" s="296"/>
      <c r="Q367" s="297"/>
      <c r="R367" s="298"/>
      <c r="S367" s="299"/>
      <c r="T367" s="292"/>
      <c r="U367" s="300"/>
      <c r="V367" s="293"/>
      <c r="W367" s="323" t="s">
        <v>37</v>
      </c>
      <c r="X367" s="279"/>
      <c r="Y367" s="265"/>
      <c r="Z367" s="266"/>
      <c r="AA367" s="269">
        <f t="shared" si="30"/>
        <v>0</v>
      </c>
      <c r="AB367" s="270"/>
      <c r="AC367" s="255">
        <f t="shared" si="26"/>
        <v>0</v>
      </c>
      <c r="AD367" s="255">
        <f t="shared" si="27"/>
        <v>0</v>
      </c>
      <c r="AE367" s="255">
        <f t="shared" si="28"/>
        <v>0</v>
      </c>
      <c r="AF367" s="255">
        <f t="shared" si="29"/>
        <v>0</v>
      </c>
      <c r="AG367" s="271"/>
    </row>
    <row r="368" spans="1:33" s="21" customFormat="1" ht="16.5" customHeight="1" x14ac:dyDescent="0.2">
      <c r="A368" s="284">
        <v>351</v>
      </c>
      <c r="B368" s="285"/>
      <c r="C368" s="286"/>
      <c r="D368" s="287"/>
      <c r="E368" s="319"/>
      <c r="F368" s="288"/>
      <c r="G368" s="301"/>
      <c r="H368" s="302"/>
      <c r="I368" s="290"/>
      <c r="J368" s="291"/>
      <c r="K368" s="304"/>
      <c r="L368" s="293"/>
      <c r="M368" s="293"/>
      <c r="N368" s="294"/>
      <c r="O368" s="295"/>
      <c r="P368" s="296"/>
      <c r="Q368" s="297"/>
      <c r="R368" s="298"/>
      <c r="S368" s="299"/>
      <c r="T368" s="292"/>
      <c r="U368" s="300"/>
      <c r="V368" s="293"/>
      <c r="W368" s="323" t="s">
        <v>37</v>
      </c>
      <c r="X368" s="279"/>
      <c r="Y368" s="265"/>
      <c r="Z368" s="266"/>
      <c r="AA368" s="269">
        <f t="shared" si="30"/>
        <v>0</v>
      </c>
      <c r="AB368" s="270"/>
      <c r="AC368" s="255">
        <f t="shared" si="26"/>
        <v>0</v>
      </c>
      <c r="AD368" s="255">
        <f t="shared" si="27"/>
        <v>0</v>
      </c>
      <c r="AE368" s="255">
        <f t="shared" si="28"/>
        <v>0</v>
      </c>
      <c r="AF368" s="255">
        <f t="shared" si="29"/>
        <v>0</v>
      </c>
      <c r="AG368" s="271"/>
    </row>
    <row r="369" spans="1:33" s="21" customFormat="1" ht="16.5" customHeight="1" x14ac:dyDescent="0.2">
      <c r="A369" s="284">
        <v>352</v>
      </c>
      <c r="B369" s="285"/>
      <c r="C369" s="286"/>
      <c r="D369" s="287"/>
      <c r="E369" s="319"/>
      <c r="F369" s="288"/>
      <c r="G369" s="301"/>
      <c r="H369" s="302"/>
      <c r="I369" s="290"/>
      <c r="J369" s="291"/>
      <c r="K369" s="304"/>
      <c r="L369" s="293"/>
      <c r="M369" s="293"/>
      <c r="N369" s="294"/>
      <c r="O369" s="295"/>
      <c r="P369" s="296"/>
      <c r="Q369" s="297"/>
      <c r="R369" s="298"/>
      <c r="S369" s="299"/>
      <c r="T369" s="292"/>
      <c r="U369" s="300"/>
      <c r="V369" s="293"/>
      <c r="W369" s="323" t="s">
        <v>37</v>
      </c>
      <c r="X369" s="279"/>
      <c r="Y369" s="265"/>
      <c r="Z369" s="266"/>
      <c r="AA369" s="269">
        <f t="shared" si="30"/>
        <v>0</v>
      </c>
      <c r="AB369" s="270"/>
      <c r="AC369" s="255">
        <f t="shared" si="26"/>
        <v>0</v>
      </c>
      <c r="AD369" s="255">
        <f t="shared" si="27"/>
        <v>0</v>
      </c>
      <c r="AE369" s="255">
        <f t="shared" si="28"/>
        <v>0</v>
      </c>
      <c r="AF369" s="255">
        <f t="shared" si="29"/>
        <v>0</v>
      </c>
      <c r="AG369" s="271"/>
    </row>
    <row r="370" spans="1:33" s="21" customFormat="1" ht="16.5" customHeight="1" x14ac:dyDescent="0.2">
      <c r="A370" s="284">
        <v>353</v>
      </c>
      <c r="B370" s="285"/>
      <c r="C370" s="286"/>
      <c r="D370" s="287"/>
      <c r="E370" s="319"/>
      <c r="F370" s="288"/>
      <c r="G370" s="301"/>
      <c r="H370" s="302"/>
      <c r="I370" s="290"/>
      <c r="J370" s="291"/>
      <c r="K370" s="304"/>
      <c r="L370" s="293"/>
      <c r="M370" s="293"/>
      <c r="N370" s="294"/>
      <c r="O370" s="295"/>
      <c r="P370" s="296"/>
      <c r="Q370" s="297"/>
      <c r="R370" s="298"/>
      <c r="S370" s="299"/>
      <c r="T370" s="292"/>
      <c r="U370" s="300"/>
      <c r="V370" s="293"/>
      <c r="W370" s="323" t="s">
        <v>37</v>
      </c>
      <c r="X370" s="279"/>
      <c r="Y370" s="265"/>
      <c r="Z370" s="266"/>
      <c r="AA370" s="269">
        <f t="shared" si="30"/>
        <v>0</v>
      </c>
      <c r="AB370" s="270"/>
      <c r="AC370" s="255">
        <f t="shared" si="26"/>
        <v>0</v>
      </c>
      <c r="AD370" s="255">
        <f t="shared" si="27"/>
        <v>0</v>
      </c>
      <c r="AE370" s="255">
        <f t="shared" si="28"/>
        <v>0</v>
      </c>
      <c r="AF370" s="255">
        <f t="shared" si="29"/>
        <v>0</v>
      </c>
      <c r="AG370" s="271"/>
    </row>
    <row r="371" spans="1:33" s="21" customFormat="1" ht="16.5" customHeight="1" x14ac:dyDescent="0.2">
      <c r="A371" s="284">
        <v>354</v>
      </c>
      <c r="B371" s="285"/>
      <c r="C371" s="286"/>
      <c r="D371" s="287"/>
      <c r="E371" s="319"/>
      <c r="F371" s="288"/>
      <c r="G371" s="301"/>
      <c r="H371" s="302"/>
      <c r="I371" s="290"/>
      <c r="J371" s="291"/>
      <c r="K371" s="304"/>
      <c r="L371" s="293"/>
      <c r="M371" s="293"/>
      <c r="N371" s="294"/>
      <c r="O371" s="295"/>
      <c r="P371" s="296"/>
      <c r="Q371" s="297"/>
      <c r="R371" s="298"/>
      <c r="S371" s="299"/>
      <c r="T371" s="292"/>
      <c r="U371" s="300"/>
      <c r="V371" s="293"/>
      <c r="W371" s="323" t="s">
        <v>37</v>
      </c>
      <c r="X371" s="279"/>
      <c r="Y371" s="265"/>
      <c r="Z371" s="266"/>
      <c r="AA371" s="269">
        <f t="shared" si="30"/>
        <v>0</v>
      </c>
      <c r="AB371" s="270"/>
      <c r="AC371" s="255">
        <f t="shared" si="26"/>
        <v>0</v>
      </c>
      <c r="AD371" s="255">
        <f t="shared" si="27"/>
        <v>0</v>
      </c>
      <c r="AE371" s="255">
        <f t="shared" si="28"/>
        <v>0</v>
      </c>
      <c r="AF371" s="255">
        <f t="shared" si="29"/>
        <v>0</v>
      </c>
      <c r="AG371" s="271"/>
    </row>
    <row r="372" spans="1:33" s="21" customFormat="1" ht="16.5" customHeight="1" x14ac:dyDescent="0.2">
      <c r="A372" s="284">
        <v>355</v>
      </c>
      <c r="B372" s="285"/>
      <c r="C372" s="286"/>
      <c r="D372" s="287"/>
      <c r="E372" s="319"/>
      <c r="F372" s="288"/>
      <c r="G372" s="301"/>
      <c r="H372" s="302"/>
      <c r="I372" s="290"/>
      <c r="J372" s="291"/>
      <c r="K372" s="304"/>
      <c r="L372" s="293"/>
      <c r="M372" s="293"/>
      <c r="N372" s="294"/>
      <c r="O372" s="295"/>
      <c r="P372" s="296"/>
      <c r="Q372" s="297"/>
      <c r="R372" s="298"/>
      <c r="S372" s="299"/>
      <c r="T372" s="292"/>
      <c r="U372" s="300"/>
      <c r="V372" s="293"/>
      <c r="W372" s="323" t="s">
        <v>37</v>
      </c>
      <c r="X372" s="279"/>
      <c r="Y372" s="265"/>
      <c r="Z372" s="266"/>
      <c r="AA372" s="269">
        <f t="shared" si="30"/>
        <v>0</v>
      </c>
      <c r="AB372" s="270"/>
      <c r="AC372" s="255">
        <f t="shared" si="26"/>
        <v>0</v>
      </c>
      <c r="AD372" s="255">
        <f t="shared" si="27"/>
        <v>0</v>
      </c>
      <c r="AE372" s="255">
        <f t="shared" si="28"/>
        <v>0</v>
      </c>
      <c r="AF372" s="255">
        <f t="shared" si="29"/>
        <v>0</v>
      </c>
      <c r="AG372" s="271"/>
    </row>
    <row r="373" spans="1:33" s="21" customFormat="1" ht="16.5" customHeight="1" x14ac:dyDescent="0.2">
      <c r="A373" s="284">
        <v>356</v>
      </c>
      <c r="B373" s="285"/>
      <c r="C373" s="286"/>
      <c r="D373" s="287"/>
      <c r="E373" s="319"/>
      <c r="F373" s="288"/>
      <c r="G373" s="301"/>
      <c r="H373" s="302"/>
      <c r="I373" s="290"/>
      <c r="J373" s="291"/>
      <c r="K373" s="304"/>
      <c r="L373" s="293"/>
      <c r="M373" s="293"/>
      <c r="N373" s="294"/>
      <c r="O373" s="295"/>
      <c r="P373" s="296"/>
      <c r="Q373" s="297"/>
      <c r="R373" s="298"/>
      <c r="S373" s="299"/>
      <c r="T373" s="292"/>
      <c r="U373" s="300"/>
      <c r="V373" s="293"/>
      <c r="W373" s="323" t="s">
        <v>37</v>
      </c>
      <c r="X373" s="279"/>
      <c r="Y373" s="265"/>
      <c r="Z373" s="266"/>
      <c r="AA373" s="269">
        <f t="shared" si="30"/>
        <v>0</v>
      </c>
      <c r="AB373" s="270"/>
      <c r="AC373" s="255">
        <f t="shared" si="26"/>
        <v>0</v>
      </c>
      <c r="AD373" s="255">
        <f t="shared" si="27"/>
        <v>0</v>
      </c>
      <c r="AE373" s="255">
        <f t="shared" si="28"/>
        <v>0</v>
      </c>
      <c r="AF373" s="255">
        <f t="shared" si="29"/>
        <v>0</v>
      </c>
      <c r="AG373" s="271"/>
    </row>
    <row r="374" spans="1:33" s="21" customFormat="1" ht="16.5" customHeight="1" x14ac:dyDescent="0.2">
      <c r="A374" s="284">
        <v>357</v>
      </c>
      <c r="B374" s="285"/>
      <c r="C374" s="286"/>
      <c r="D374" s="287"/>
      <c r="E374" s="319"/>
      <c r="F374" s="288"/>
      <c r="G374" s="301"/>
      <c r="H374" s="302"/>
      <c r="I374" s="290"/>
      <c r="J374" s="291"/>
      <c r="K374" s="304"/>
      <c r="L374" s="293"/>
      <c r="M374" s="293"/>
      <c r="N374" s="294"/>
      <c r="O374" s="295"/>
      <c r="P374" s="296"/>
      <c r="Q374" s="297"/>
      <c r="R374" s="298"/>
      <c r="S374" s="299"/>
      <c r="T374" s="292"/>
      <c r="U374" s="300"/>
      <c r="V374" s="293"/>
      <c r="W374" s="323" t="s">
        <v>37</v>
      </c>
      <c r="X374" s="279"/>
      <c r="Y374" s="265"/>
      <c r="Z374" s="266"/>
      <c r="AA374" s="269">
        <f t="shared" si="30"/>
        <v>0</v>
      </c>
      <c r="AB374" s="270"/>
      <c r="AC374" s="255">
        <f t="shared" si="26"/>
        <v>0</v>
      </c>
      <c r="AD374" s="255">
        <f t="shared" si="27"/>
        <v>0</v>
      </c>
      <c r="AE374" s="255">
        <f t="shared" si="28"/>
        <v>0</v>
      </c>
      <c r="AF374" s="255">
        <f t="shared" si="29"/>
        <v>0</v>
      </c>
      <c r="AG374" s="271"/>
    </row>
    <row r="375" spans="1:33" s="21" customFormat="1" ht="16.5" customHeight="1" x14ac:dyDescent="0.2">
      <c r="A375" s="284">
        <v>358</v>
      </c>
      <c r="B375" s="285"/>
      <c r="C375" s="286"/>
      <c r="D375" s="287"/>
      <c r="E375" s="319"/>
      <c r="F375" s="288"/>
      <c r="G375" s="301"/>
      <c r="H375" s="302"/>
      <c r="I375" s="290"/>
      <c r="J375" s="291"/>
      <c r="K375" s="304"/>
      <c r="L375" s="293"/>
      <c r="M375" s="293"/>
      <c r="N375" s="294"/>
      <c r="O375" s="295"/>
      <c r="P375" s="296"/>
      <c r="Q375" s="297"/>
      <c r="R375" s="298"/>
      <c r="S375" s="299"/>
      <c r="T375" s="292"/>
      <c r="U375" s="300"/>
      <c r="V375" s="293"/>
      <c r="W375" s="323" t="s">
        <v>37</v>
      </c>
      <c r="X375" s="279"/>
      <c r="Y375" s="265"/>
      <c r="Z375" s="266"/>
      <c r="AA375" s="269">
        <f t="shared" si="30"/>
        <v>0</v>
      </c>
      <c r="AB375" s="270"/>
      <c r="AC375" s="255">
        <f t="shared" si="26"/>
        <v>0</v>
      </c>
      <c r="AD375" s="255">
        <f t="shared" si="27"/>
        <v>0</v>
      </c>
      <c r="AE375" s="255">
        <f t="shared" si="28"/>
        <v>0</v>
      </c>
      <c r="AF375" s="255">
        <f t="shared" si="29"/>
        <v>0</v>
      </c>
      <c r="AG375" s="271"/>
    </row>
    <row r="376" spans="1:33" s="21" customFormat="1" ht="16.5" customHeight="1" x14ac:dyDescent="0.2">
      <c r="A376" s="284">
        <v>359</v>
      </c>
      <c r="B376" s="285"/>
      <c r="C376" s="286"/>
      <c r="D376" s="287"/>
      <c r="E376" s="319"/>
      <c r="F376" s="288"/>
      <c r="G376" s="301"/>
      <c r="H376" s="302"/>
      <c r="I376" s="290"/>
      <c r="J376" s="291"/>
      <c r="K376" s="304"/>
      <c r="L376" s="293"/>
      <c r="M376" s="293"/>
      <c r="N376" s="294"/>
      <c r="O376" s="295"/>
      <c r="P376" s="296"/>
      <c r="Q376" s="297"/>
      <c r="R376" s="298"/>
      <c r="S376" s="299"/>
      <c r="T376" s="292"/>
      <c r="U376" s="300"/>
      <c r="V376" s="293"/>
      <c r="W376" s="323" t="s">
        <v>37</v>
      </c>
      <c r="X376" s="279"/>
      <c r="Y376" s="265"/>
      <c r="Z376" s="266"/>
      <c r="AA376" s="269">
        <f t="shared" si="30"/>
        <v>0</v>
      </c>
      <c r="AB376" s="270"/>
      <c r="AC376" s="255">
        <f t="shared" si="26"/>
        <v>0</v>
      </c>
      <c r="AD376" s="255">
        <f t="shared" si="27"/>
        <v>0</v>
      </c>
      <c r="AE376" s="255">
        <f t="shared" si="28"/>
        <v>0</v>
      </c>
      <c r="AF376" s="255">
        <f t="shared" si="29"/>
        <v>0</v>
      </c>
      <c r="AG376" s="271"/>
    </row>
    <row r="377" spans="1:33" s="21" customFormat="1" ht="16.5" customHeight="1" x14ac:dyDescent="0.2">
      <c r="A377" s="284">
        <v>360</v>
      </c>
      <c r="B377" s="285"/>
      <c r="C377" s="286"/>
      <c r="D377" s="287"/>
      <c r="E377" s="319"/>
      <c r="F377" s="288"/>
      <c r="G377" s="301"/>
      <c r="H377" s="302"/>
      <c r="I377" s="290"/>
      <c r="J377" s="291"/>
      <c r="K377" s="304"/>
      <c r="L377" s="293"/>
      <c r="M377" s="293"/>
      <c r="N377" s="294"/>
      <c r="O377" s="295"/>
      <c r="P377" s="296"/>
      <c r="Q377" s="297"/>
      <c r="R377" s="298"/>
      <c r="S377" s="299"/>
      <c r="T377" s="292"/>
      <c r="U377" s="300"/>
      <c r="V377" s="293"/>
      <c r="W377" s="323" t="s">
        <v>37</v>
      </c>
      <c r="X377" s="279"/>
      <c r="Y377" s="265"/>
      <c r="Z377" s="266"/>
      <c r="AA377" s="269">
        <f t="shared" si="30"/>
        <v>0</v>
      </c>
      <c r="AB377" s="270"/>
      <c r="AC377" s="255">
        <f t="shared" si="26"/>
        <v>0</v>
      </c>
      <c r="AD377" s="255">
        <f t="shared" si="27"/>
        <v>0</v>
      </c>
      <c r="AE377" s="255">
        <f t="shared" si="28"/>
        <v>0</v>
      </c>
      <c r="AF377" s="255">
        <f t="shared" si="29"/>
        <v>0</v>
      </c>
      <c r="AG377" s="271"/>
    </row>
    <row r="378" spans="1:33" s="21" customFormat="1" ht="16.5" customHeight="1" x14ac:dyDescent="0.2">
      <c r="A378" s="284">
        <v>361</v>
      </c>
      <c r="B378" s="285"/>
      <c r="C378" s="286"/>
      <c r="D378" s="287"/>
      <c r="E378" s="319"/>
      <c r="F378" s="288"/>
      <c r="G378" s="301"/>
      <c r="H378" s="302"/>
      <c r="I378" s="290"/>
      <c r="J378" s="291"/>
      <c r="K378" s="304"/>
      <c r="L378" s="293"/>
      <c r="M378" s="293"/>
      <c r="N378" s="294"/>
      <c r="O378" s="295"/>
      <c r="P378" s="296"/>
      <c r="Q378" s="297"/>
      <c r="R378" s="298"/>
      <c r="S378" s="299"/>
      <c r="T378" s="292"/>
      <c r="U378" s="300"/>
      <c r="V378" s="293"/>
      <c r="W378" s="323" t="s">
        <v>37</v>
      </c>
      <c r="X378" s="279"/>
      <c r="Y378" s="265"/>
      <c r="Z378" s="266"/>
      <c r="AA378" s="269">
        <f t="shared" si="30"/>
        <v>0</v>
      </c>
      <c r="AB378" s="270"/>
      <c r="AC378" s="255">
        <f t="shared" si="26"/>
        <v>0</v>
      </c>
      <c r="AD378" s="255">
        <f t="shared" si="27"/>
        <v>0</v>
      </c>
      <c r="AE378" s="255">
        <f t="shared" si="28"/>
        <v>0</v>
      </c>
      <c r="AF378" s="255">
        <f t="shared" si="29"/>
        <v>0</v>
      </c>
      <c r="AG378" s="271"/>
    </row>
    <row r="379" spans="1:33" s="21" customFormat="1" ht="16.5" customHeight="1" x14ac:dyDescent="0.2">
      <c r="A379" s="284">
        <v>362</v>
      </c>
      <c r="B379" s="285"/>
      <c r="C379" s="286"/>
      <c r="D379" s="287"/>
      <c r="E379" s="319"/>
      <c r="F379" s="288"/>
      <c r="G379" s="301"/>
      <c r="H379" s="302"/>
      <c r="I379" s="290"/>
      <c r="J379" s="291"/>
      <c r="K379" s="304"/>
      <c r="L379" s="293"/>
      <c r="M379" s="293"/>
      <c r="N379" s="294"/>
      <c r="O379" s="295"/>
      <c r="P379" s="296"/>
      <c r="Q379" s="297"/>
      <c r="R379" s="298"/>
      <c r="S379" s="299"/>
      <c r="T379" s="292"/>
      <c r="U379" s="300"/>
      <c r="V379" s="293"/>
      <c r="W379" s="323" t="s">
        <v>37</v>
      </c>
      <c r="X379" s="279"/>
      <c r="Y379" s="265"/>
      <c r="Z379" s="266"/>
      <c r="AA379" s="269">
        <f t="shared" si="30"/>
        <v>0</v>
      </c>
      <c r="AB379" s="270"/>
      <c r="AC379" s="255">
        <f t="shared" si="26"/>
        <v>0</v>
      </c>
      <c r="AD379" s="255">
        <f t="shared" si="27"/>
        <v>0</v>
      </c>
      <c r="AE379" s="255">
        <f t="shared" si="28"/>
        <v>0</v>
      </c>
      <c r="AF379" s="255">
        <f t="shared" si="29"/>
        <v>0</v>
      </c>
      <c r="AG379" s="271"/>
    </row>
    <row r="380" spans="1:33" s="21" customFormat="1" ht="16.5" customHeight="1" x14ac:dyDescent="0.2">
      <c r="A380" s="284">
        <v>363</v>
      </c>
      <c r="B380" s="285"/>
      <c r="C380" s="286"/>
      <c r="D380" s="287"/>
      <c r="E380" s="319"/>
      <c r="F380" s="288"/>
      <c r="G380" s="301"/>
      <c r="H380" s="302"/>
      <c r="I380" s="290"/>
      <c r="J380" s="291"/>
      <c r="K380" s="304"/>
      <c r="L380" s="293"/>
      <c r="M380" s="293"/>
      <c r="N380" s="294"/>
      <c r="O380" s="295"/>
      <c r="P380" s="296"/>
      <c r="Q380" s="297"/>
      <c r="R380" s="298"/>
      <c r="S380" s="299"/>
      <c r="T380" s="292"/>
      <c r="U380" s="300"/>
      <c r="V380" s="293"/>
      <c r="W380" s="323" t="s">
        <v>37</v>
      </c>
      <c r="X380" s="279"/>
      <c r="Y380" s="265"/>
      <c r="Z380" s="266"/>
      <c r="AA380" s="269">
        <f t="shared" si="30"/>
        <v>0</v>
      </c>
      <c r="AB380" s="270"/>
      <c r="AC380" s="255">
        <f t="shared" si="26"/>
        <v>0</v>
      </c>
      <c r="AD380" s="255">
        <f t="shared" si="27"/>
        <v>0</v>
      </c>
      <c r="AE380" s="255">
        <f t="shared" si="28"/>
        <v>0</v>
      </c>
      <c r="AF380" s="255">
        <f t="shared" si="29"/>
        <v>0</v>
      </c>
      <c r="AG380" s="271"/>
    </row>
    <row r="381" spans="1:33" s="21" customFormat="1" ht="16.5" customHeight="1" x14ac:dyDescent="0.2">
      <c r="A381" s="284">
        <v>364</v>
      </c>
      <c r="B381" s="285"/>
      <c r="C381" s="286"/>
      <c r="D381" s="287"/>
      <c r="E381" s="319"/>
      <c r="F381" s="288"/>
      <c r="G381" s="301"/>
      <c r="H381" s="302"/>
      <c r="I381" s="290"/>
      <c r="J381" s="291"/>
      <c r="K381" s="304"/>
      <c r="L381" s="293"/>
      <c r="M381" s="293"/>
      <c r="N381" s="294"/>
      <c r="O381" s="295"/>
      <c r="P381" s="296"/>
      <c r="Q381" s="297"/>
      <c r="R381" s="298"/>
      <c r="S381" s="299"/>
      <c r="T381" s="292"/>
      <c r="U381" s="300"/>
      <c r="V381" s="293"/>
      <c r="W381" s="323" t="s">
        <v>37</v>
      </c>
      <c r="X381" s="279"/>
      <c r="Y381" s="265"/>
      <c r="Z381" s="266"/>
      <c r="AA381" s="269">
        <f t="shared" si="30"/>
        <v>0</v>
      </c>
      <c r="AB381" s="270"/>
      <c r="AC381" s="255">
        <f t="shared" si="26"/>
        <v>0</v>
      </c>
      <c r="AD381" s="255">
        <f t="shared" si="27"/>
        <v>0</v>
      </c>
      <c r="AE381" s="255">
        <f t="shared" si="28"/>
        <v>0</v>
      </c>
      <c r="AF381" s="255">
        <f t="shared" si="29"/>
        <v>0</v>
      </c>
      <c r="AG381" s="271"/>
    </row>
    <row r="382" spans="1:33" s="21" customFormat="1" ht="16.5" customHeight="1" x14ac:dyDescent="0.2">
      <c r="A382" s="284">
        <v>365</v>
      </c>
      <c r="B382" s="285"/>
      <c r="C382" s="286"/>
      <c r="D382" s="287"/>
      <c r="E382" s="319"/>
      <c r="F382" s="288"/>
      <c r="G382" s="301"/>
      <c r="H382" s="302"/>
      <c r="I382" s="290"/>
      <c r="J382" s="291"/>
      <c r="K382" s="304"/>
      <c r="L382" s="293"/>
      <c r="M382" s="293"/>
      <c r="N382" s="294"/>
      <c r="O382" s="295"/>
      <c r="P382" s="296"/>
      <c r="Q382" s="297"/>
      <c r="R382" s="298"/>
      <c r="S382" s="299"/>
      <c r="T382" s="292"/>
      <c r="U382" s="300"/>
      <c r="V382" s="293"/>
      <c r="W382" s="323" t="s">
        <v>37</v>
      </c>
      <c r="X382" s="279"/>
      <c r="Y382" s="265"/>
      <c r="Z382" s="266"/>
      <c r="AA382" s="269">
        <f t="shared" si="30"/>
        <v>0</v>
      </c>
      <c r="AB382" s="270"/>
      <c r="AC382" s="255">
        <f t="shared" si="26"/>
        <v>0</v>
      </c>
      <c r="AD382" s="255">
        <f t="shared" si="27"/>
        <v>0</v>
      </c>
      <c r="AE382" s="255">
        <f t="shared" si="28"/>
        <v>0</v>
      </c>
      <c r="AF382" s="255">
        <f t="shared" si="29"/>
        <v>0</v>
      </c>
      <c r="AG382" s="271"/>
    </row>
    <row r="383" spans="1:33" s="21" customFormat="1" ht="16.5" customHeight="1" x14ac:dyDescent="0.2">
      <c r="A383" s="284">
        <v>366</v>
      </c>
      <c r="B383" s="285"/>
      <c r="C383" s="286"/>
      <c r="D383" s="287"/>
      <c r="E383" s="319"/>
      <c r="F383" s="288"/>
      <c r="G383" s="301"/>
      <c r="H383" s="302"/>
      <c r="I383" s="290"/>
      <c r="J383" s="291"/>
      <c r="K383" s="304"/>
      <c r="L383" s="293"/>
      <c r="M383" s="293"/>
      <c r="N383" s="294"/>
      <c r="O383" s="295"/>
      <c r="P383" s="296"/>
      <c r="Q383" s="297"/>
      <c r="R383" s="298"/>
      <c r="S383" s="299"/>
      <c r="T383" s="292"/>
      <c r="U383" s="300"/>
      <c r="V383" s="293"/>
      <c r="W383" s="323" t="s">
        <v>37</v>
      </c>
      <c r="X383" s="279"/>
      <c r="Y383" s="265"/>
      <c r="Z383" s="266"/>
      <c r="AA383" s="269">
        <f t="shared" si="30"/>
        <v>0</v>
      </c>
      <c r="AB383" s="270"/>
      <c r="AC383" s="255">
        <f t="shared" si="26"/>
        <v>0</v>
      </c>
      <c r="AD383" s="255">
        <f t="shared" si="27"/>
        <v>0</v>
      </c>
      <c r="AE383" s="255">
        <f t="shared" si="28"/>
        <v>0</v>
      </c>
      <c r="AF383" s="255">
        <f t="shared" si="29"/>
        <v>0</v>
      </c>
      <c r="AG383" s="271"/>
    </row>
    <row r="384" spans="1:33" s="21" customFormat="1" ht="16.5" customHeight="1" x14ac:dyDescent="0.2">
      <c r="A384" s="284">
        <v>367</v>
      </c>
      <c r="B384" s="285"/>
      <c r="C384" s="286"/>
      <c r="D384" s="287"/>
      <c r="E384" s="319"/>
      <c r="F384" s="288"/>
      <c r="G384" s="301"/>
      <c r="H384" s="302"/>
      <c r="I384" s="290"/>
      <c r="J384" s="291"/>
      <c r="K384" s="304"/>
      <c r="L384" s="293"/>
      <c r="M384" s="293"/>
      <c r="N384" s="294"/>
      <c r="O384" s="295"/>
      <c r="P384" s="296"/>
      <c r="Q384" s="297"/>
      <c r="R384" s="298"/>
      <c r="S384" s="299"/>
      <c r="T384" s="292"/>
      <c r="U384" s="300"/>
      <c r="V384" s="293"/>
      <c r="W384" s="323" t="s">
        <v>37</v>
      </c>
      <c r="X384" s="279"/>
      <c r="Y384" s="265"/>
      <c r="Z384" s="266"/>
      <c r="AA384" s="269">
        <f t="shared" si="30"/>
        <v>0</v>
      </c>
      <c r="AB384" s="270"/>
      <c r="AC384" s="255">
        <f t="shared" si="26"/>
        <v>0</v>
      </c>
      <c r="AD384" s="255">
        <f t="shared" si="27"/>
        <v>0</v>
      </c>
      <c r="AE384" s="255">
        <f t="shared" si="28"/>
        <v>0</v>
      </c>
      <c r="AF384" s="255">
        <f t="shared" si="29"/>
        <v>0</v>
      </c>
      <c r="AG384" s="271"/>
    </row>
    <row r="385" spans="1:33" s="21" customFormat="1" ht="16.5" customHeight="1" x14ac:dyDescent="0.2">
      <c r="A385" s="284">
        <v>368</v>
      </c>
      <c r="B385" s="285"/>
      <c r="C385" s="286"/>
      <c r="D385" s="287"/>
      <c r="E385" s="319"/>
      <c r="F385" s="288"/>
      <c r="G385" s="301"/>
      <c r="H385" s="302"/>
      <c r="I385" s="290"/>
      <c r="J385" s="291"/>
      <c r="K385" s="304"/>
      <c r="L385" s="293"/>
      <c r="M385" s="293"/>
      <c r="N385" s="294"/>
      <c r="O385" s="295"/>
      <c r="P385" s="296"/>
      <c r="Q385" s="297"/>
      <c r="R385" s="298"/>
      <c r="S385" s="299"/>
      <c r="T385" s="292"/>
      <c r="U385" s="300"/>
      <c r="V385" s="293"/>
      <c r="W385" s="323" t="s">
        <v>37</v>
      </c>
      <c r="X385" s="279"/>
      <c r="Y385" s="265"/>
      <c r="Z385" s="266"/>
      <c r="AA385" s="269">
        <f t="shared" si="30"/>
        <v>0</v>
      </c>
      <c r="AB385" s="270"/>
      <c r="AC385" s="255">
        <f t="shared" si="26"/>
        <v>0</v>
      </c>
      <c r="AD385" s="255">
        <f t="shared" si="27"/>
        <v>0</v>
      </c>
      <c r="AE385" s="255">
        <f t="shared" si="28"/>
        <v>0</v>
      </c>
      <c r="AF385" s="255">
        <f t="shared" si="29"/>
        <v>0</v>
      </c>
      <c r="AG385" s="271"/>
    </row>
    <row r="386" spans="1:33" s="21" customFormat="1" ht="16.5" customHeight="1" x14ac:dyDescent="0.2">
      <c r="A386" s="284">
        <v>369</v>
      </c>
      <c r="B386" s="285"/>
      <c r="C386" s="286"/>
      <c r="D386" s="287"/>
      <c r="E386" s="319"/>
      <c r="F386" s="288"/>
      <c r="G386" s="301"/>
      <c r="H386" s="302"/>
      <c r="I386" s="290"/>
      <c r="J386" s="291"/>
      <c r="K386" s="304"/>
      <c r="L386" s="293"/>
      <c r="M386" s="293"/>
      <c r="N386" s="294"/>
      <c r="O386" s="295"/>
      <c r="P386" s="296"/>
      <c r="Q386" s="297"/>
      <c r="R386" s="298"/>
      <c r="S386" s="299"/>
      <c r="T386" s="292"/>
      <c r="U386" s="300"/>
      <c r="V386" s="293"/>
      <c r="W386" s="323" t="s">
        <v>37</v>
      </c>
      <c r="X386" s="279"/>
      <c r="Y386" s="265"/>
      <c r="Z386" s="266"/>
      <c r="AA386" s="269">
        <f t="shared" si="30"/>
        <v>0</v>
      </c>
      <c r="AB386" s="270"/>
      <c r="AC386" s="255">
        <f t="shared" si="26"/>
        <v>0</v>
      </c>
      <c r="AD386" s="255">
        <f t="shared" si="27"/>
        <v>0</v>
      </c>
      <c r="AE386" s="255">
        <f t="shared" si="28"/>
        <v>0</v>
      </c>
      <c r="AF386" s="255">
        <f t="shared" si="29"/>
        <v>0</v>
      </c>
      <c r="AG386" s="271"/>
    </row>
    <row r="387" spans="1:33" s="21" customFormat="1" ht="16.5" customHeight="1" x14ac:dyDescent="0.2">
      <c r="A387" s="284">
        <v>370</v>
      </c>
      <c r="B387" s="285"/>
      <c r="C387" s="286"/>
      <c r="D387" s="287"/>
      <c r="E387" s="319"/>
      <c r="F387" s="288"/>
      <c r="G387" s="301"/>
      <c r="H387" s="302"/>
      <c r="I387" s="290"/>
      <c r="J387" s="291"/>
      <c r="K387" s="304"/>
      <c r="L387" s="293"/>
      <c r="M387" s="293"/>
      <c r="N387" s="294"/>
      <c r="O387" s="295"/>
      <c r="P387" s="296"/>
      <c r="Q387" s="297"/>
      <c r="R387" s="298"/>
      <c r="S387" s="299"/>
      <c r="T387" s="292"/>
      <c r="U387" s="300"/>
      <c r="V387" s="293"/>
      <c r="W387" s="323" t="s">
        <v>37</v>
      </c>
      <c r="X387" s="279"/>
      <c r="Y387" s="265"/>
      <c r="Z387" s="266"/>
      <c r="AA387" s="269">
        <f t="shared" si="30"/>
        <v>0</v>
      </c>
      <c r="AB387" s="270"/>
      <c r="AC387" s="255">
        <f t="shared" si="26"/>
        <v>0</v>
      </c>
      <c r="AD387" s="255">
        <f t="shared" si="27"/>
        <v>0</v>
      </c>
      <c r="AE387" s="255">
        <f t="shared" si="28"/>
        <v>0</v>
      </c>
      <c r="AF387" s="255">
        <f t="shared" si="29"/>
        <v>0</v>
      </c>
      <c r="AG387" s="271"/>
    </row>
    <row r="388" spans="1:33" s="21" customFormat="1" ht="16.5" customHeight="1" x14ac:dyDescent="0.2">
      <c r="A388" s="284">
        <v>371</v>
      </c>
      <c r="B388" s="285"/>
      <c r="C388" s="286"/>
      <c r="D388" s="287"/>
      <c r="E388" s="319"/>
      <c r="F388" s="288"/>
      <c r="G388" s="301"/>
      <c r="H388" s="302"/>
      <c r="I388" s="290"/>
      <c r="J388" s="291"/>
      <c r="K388" s="304"/>
      <c r="L388" s="293"/>
      <c r="M388" s="293"/>
      <c r="N388" s="294"/>
      <c r="O388" s="295"/>
      <c r="P388" s="296"/>
      <c r="Q388" s="297"/>
      <c r="R388" s="298"/>
      <c r="S388" s="299"/>
      <c r="T388" s="292"/>
      <c r="U388" s="300"/>
      <c r="V388" s="293"/>
      <c r="W388" s="323" t="s">
        <v>37</v>
      </c>
      <c r="X388" s="279"/>
      <c r="Y388" s="265"/>
      <c r="Z388" s="266"/>
      <c r="AA388" s="269">
        <f t="shared" si="30"/>
        <v>0</v>
      </c>
      <c r="AB388" s="270"/>
      <c r="AC388" s="255">
        <f t="shared" si="26"/>
        <v>0</v>
      </c>
      <c r="AD388" s="255">
        <f t="shared" si="27"/>
        <v>0</v>
      </c>
      <c r="AE388" s="255">
        <f t="shared" si="28"/>
        <v>0</v>
      </c>
      <c r="AF388" s="255">
        <f t="shared" si="29"/>
        <v>0</v>
      </c>
      <c r="AG388" s="271"/>
    </row>
    <row r="389" spans="1:33" s="21" customFormat="1" ht="16.5" customHeight="1" x14ac:dyDescent="0.2">
      <c r="A389" s="284">
        <v>372</v>
      </c>
      <c r="B389" s="285"/>
      <c r="C389" s="286"/>
      <c r="D389" s="287"/>
      <c r="E389" s="319"/>
      <c r="F389" s="288"/>
      <c r="G389" s="301"/>
      <c r="H389" s="302"/>
      <c r="I389" s="290"/>
      <c r="J389" s="291"/>
      <c r="K389" s="304"/>
      <c r="L389" s="293"/>
      <c r="M389" s="293"/>
      <c r="N389" s="294"/>
      <c r="O389" s="295"/>
      <c r="P389" s="296"/>
      <c r="Q389" s="297"/>
      <c r="R389" s="298"/>
      <c r="S389" s="299"/>
      <c r="T389" s="292"/>
      <c r="U389" s="300"/>
      <c r="V389" s="293"/>
      <c r="W389" s="323" t="s">
        <v>37</v>
      </c>
      <c r="X389" s="279"/>
      <c r="Y389" s="265"/>
      <c r="Z389" s="266"/>
      <c r="AA389" s="269">
        <f t="shared" si="30"/>
        <v>0</v>
      </c>
      <c r="AB389" s="270"/>
      <c r="AC389" s="255">
        <f t="shared" si="26"/>
        <v>0</v>
      </c>
      <c r="AD389" s="255">
        <f t="shared" si="27"/>
        <v>0</v>
      </c>
      <c r="AE389" s="255">
        <f t="shared" si="28"/>
        <v>0</v>
      </c>
      <c r="AF389" s="255">
        <f t="shared" si="29"/>
        <v>0</v>
      </c>
      <c r="AG389" s="271"/>
    </row>
    <row r="390" spans="1:33" s="21" customFormat="1" ht="16.5" customHeight="1" x14ac:dyDescent="0.2">
      <c r="A390" s="284">
        <v>373</v>
      </c>
      <c r="B390" s="285"/>
      <c r="C390" s="286"/>
      <c r="D390" s="287"/>
      <c r="E390" s="319"/>
      <c r="F390" s="288"/>
      <c r="G390" s="301"/>
      <c r="H390" s="302"/>
      <c r="I390" s="290"/>
      <c r="J390" s="291"/>
      <c r="K390" s="304"/>
      <c r="L390" s="293"/>
      <c r="M390" s="293"/>
      <c r="N390" s="294"/>
      <c r="O390" s="295"/>
      <c r="P390" s="296"/>
      <c r="Q390" s="297"/>
      <c r="R390" s="298"/>
      <c r="S390" s="299"/>
      <c r="T390" s="292"/>
      <c r="U390" s="300"/>
      <c r="V390" s="293"/>
      <c r="W390" s="323" t="s">
        <v>37</v>
      </c>
      <c r="X390" s="279"/>
      <c r="Y390" s="265"/>
      <c r="Z390" s="266"/>
      <c r="AA390" s="269">
        <f t="shared" si="30"/>
        <v>0</v>
      </c>
      <c r="AB390" s="270"/>
      <c r="AC390" s="255">
        <f t="shared" si="26"/>
        <v>0</v>
      </c>
      <c r="AD390" s="255">
        <f t="shared" si="27"/>
        <v>0</v>
      </c>
      <c r="AE390" s="255">
        <f t="shared" si="28"/>
        <v>0</v>
      </c>
      <c r="AF390" s="255">
        <f t="shared" si="29"/>
        <v>0</v>
      </c>
      <c r="AG390" s="271"/>
    </row>
    <row r="391" spans="1:33" s="21" customFormat="1" ht="16.5" customHeight="1" x14ac:dyDescent="0.2">
      <c r="A391" s="284">
        <v>374</v>
      </c>
      <c r="B391" s="285"/>
      <c r="C391" s="286"/>
      <c r="D391" s="287"/>
      <c r="E391" s="319"/>
      <c r="F391" s="288"/>
      <c r="G391" s="301"/>
      <c r="H391" s="302"/>
      <c r="I391" s="290"/>
      <c r="J391" s="291"/>
      <c r="K391" s="304"/>
      <c r="L391" s="293"/>
      <c r="M391" s="293"/>
      <c r="N391" s="294"/>
      <c r="O391" s="295"/>
      <c r="P391" s="296"/>
      <c r="Q391" s="297"/>
      <c r="R391" s="298"/>
      <c r="S391" s="299"/>
      <c r="T391" s="292"/>
      <c r="U391" s="300"/>
      <c r="V391" s="293"/>
      <c r="W391" s="323" t="s">
        <v>37</v>
      </c>
      <c r="X391" s="279"/>
      <c r="Y391" s="265"/>
      <c r="Z391" s="266"/>
      <c r="AA391" s="269">
        <f t="shared" si="30"/>
        <v>0</v>
      </c>
      <c r="AB391" s="270"/>
      <c r="AC391" s="255">
        <f t="shared" si="26"/>
        <v>0</v>
      </c>
      <c r="AD391" s="255">
        <f t="shared" si="27"/>
        <v>0</v>
      </c>
      <c r="AE391" s="255">
        <f t="shared" si="28"/>
        <v>0</v>
      </c>
      <c r="AF391" s="255">
        <f t="shared" si="29"/>
        <v>0</v>
      </c>
      <c r="AG391" s="271"/>
    </row>
    <row r="392" spans="1:33" s="21" customFormat="1" ht="16.5" customHeight="1" x14ac:dyDescent="0.2">
      <c r="A392" s="284">
        <v>375</v>
      </c>
      <c r="B392" s="285"/>
      <c r="C392" s="286"/>
      <c r="D392" s="287"/>
      <c r="E392" s="319"/>
      <c r="F392" s="288"/>
      <c r="G392" s="301"/>
      <c r="H392" s="302"/>
      <c r="I392" s="290"/>
      <c r="J392" s="291"/>
      <c r="K392" s="304"/>
      <c r="L392" s="293"/>
      <c r="M392" s="293"/>
      <c r="N392" s="294"/>
      <c r="O392" s="295"/>
      <c r="P392" s="296"/>
      <c r="Q392" s="297"/>
      <c r="R392" s="298"/>
      <c r="S392" s="299"/>
      <c r="T392" s="292"/>
      <c r="U392" s="300"/>
      <c r="V392" s="293"/>
      <c r="W392" s="323" t="s">
        <v>37</v>
      </c>
      <c r="X392" s="279"/>
      <c r="Y392" s="265"/>
      <c r="Z392" s="266"/>
      <c r="AA392" s="269">
        <f t="shared" si="30"/>
        <v>0</v>
      </c>
      <c r="AB392" s="270"/>
      <c r="AC392" s="255">
        <f t="shared" si="26"/>
        <v>0</v>
      </c>
      <c r="AD392" s="255">
        <f t="shared" si="27"/>
        <v>0</v>
      </c>
      <c r="AE392" s="255">
        <f t="shared" si="28"/>
        <v>0</v>
      </c>
      <c r="AF392" s="255">
        <f t="shared" si="29"/>
        <v>0</v>
      </c>
      <c r="AG392" s="271"/>
    </row>
    <row r="393" spans="1:33" s="21" customFormat="1" ht="16.5" customHeight="1" x14ac:dyDescent="0.2">
      <c r="A393" s="284">
        <v>376</v>
      </c>
      <c r="B393" s="285"/>
      <c r="C393" s="286"/>
      <c r="D393" s="287"/>
      <c r="E393" s="319"/>
      <c r="F393" s="288"/>
      <c r="G393" s="301"/>
      <c r="H393" s="302"/>
      <c r="I393" s="290"/>
      <c r="J393" s="291"/>
      <c r="K393" s="304"/>
      <c r="L393" s="293"/>
      <c r="M393" s="293"/>
      <c r="N393" s="294"/>
      <c r="O393" s="295"/>
      <c r="P393" s="296"/>
      <c r="Q393" s="297"/>
      <c r="R393" s="298"/>
      <c r="S393" s="299"/>
      <c r="T393" s="292"/>
      <c r="U393" s="300"/>
      <c r="V393" s="293"/>
      <c r="W393" s="323" t="s">
        <v>37</v>
      </c>
      <c r="X393" s="279"/>
      <c r="Y393" s="265"/>
      <c r="Z393" s="266"/>
      <c r="AA393" s="269">
        <f t="shared" si="30"/>
        <v>0</v>
      </c>
      <c r="AB393" s="270"/>
      <c r="AC393" s="255">
        <f t="shared" si="26"/>
        <v>0</v>
      </c>
      <c r="AD393" s="255">
        <f t="shared" si="27"/>
        <v>0</v>
      </c>
      <c r="AE393" s="255">
        <f t="shared" si="28"/>
        <v>0</v>
      </c>
      <c r="AF393" s="255">
        <f t="shared" si="29"/>
        <v>0</v>
      </c>
      <c r="AG393" s="271"/>
    </row>
    <row r="394" spans="1:33" s="21" customFormat="1" ht="16.5" customHeight="1" x14ac:dyDescent="0.2">
      <c r="A394" s="284">
        <v>377</v>
      </c>
      <c r="B394" s="285"/>
      <c r="C394" s="286"/>
      <c r="D394" s="287"/>
      <c r="E394" s="319"/>
      <c r="F394" s="288"/>
      <c r="G394" s="301"/>
      <c r="H394" s="302"/>
      <c r="I394" s="290"/>
      <c r="J394" s="291"/>
      <c r="K394" s="304"/>
      <c r="L394" s="293"/>
      <c r="M394" s="293"/>
      <c r="N394" s="294"/>
      <c r="O394" s="295"/>
      <c r="P394" s="296"/>
      <c r="Q394" s="297"/>
      <c r="R394" s="298"/>
      <c r="S394" s="299"/>
      <c r="T394" s="292"/>
      <c r="U394" s="300"/>
      <c r="V394" s="293"/>
      <c r="W394" s="323" t="s">
        <v>37</v>
      </c>
      <c r="X394" s="279"/>
      <c r="Y394" s="265"/>
      <c r="Z394" s="266"/>
      <c r="AA394" s="269">
        <f t="shared" si="30"/>
        <v>0</v>
      </c>
      <c r="AB394" s="270"/>
      <c r="AC394" s="255">
        <f t="shared" si="26"/>
        <v>0</v>
      </c>
      <c r="AD394" s="255">
        <f t="shared" si="27"/>
        <v>0</v>
      </c>
      <c r="AE394" s="255">
        <f t="shared" si="28"/>
        <v>0</v>
      </c>
      <c r="AF394" s="255">
        <f t="shared" si="29"/>
        <v>0</v>
      </c>
      <c r="AG394" s="271"/>
    </row>
    <row r="395" spans="1:33" s="21" customFormat="1" ht="16.5" customHeight="1" x14ac:dyDescent="0.2">
      <c r="A395" s="284">
        <v>378</v>
      </c>
      <c r="B395" s="285"/>
      <c r="C395" s="286"/>
      <c r="D395" s="287"/>
      <c r="E395" s="319"/>
      <c r="F395" s="288"/>
      <c r="G395" s="301"/>
      <c r="H395" s="302"/>
      <c r="I395" s="290"/>
      <c r="J395" s="291"/>
      <c r="K395" s="304"/>
      <c r="L395" s="293"/>
      <c r="M395" s="293"/>
      <c r="N395" s="294"/>
      <c r="O395" s="295"/>
      <c r="P395" s="296"/>
      <c r="Q395" s="297"/>
      <c r="R395" s="298"/>
      <c r="S395" s="299"/>
      <c r="T395" s="292"/>
      <c r="U395" s="300"/>
      <c r="V395" s="293"/>
      <c r="W395" s="323" t="s">
        <v>37</v>
      </c>
      <c r="X395" s="279"/>
      <c r="Y395" s="265"/>
      <c r="Z395" s="266"/>
      <c r="AA395" s="269">
        <f t="shared" si="30"/>
        <v>0</v>
      </c>
      <c r="AB395" s="270"/>
      <c r="AC395" s="255">
        <f t="shared" si="26"/>
        <v>0</v>
      </c>
      <c r="AD395" s="255">
        <f t="shared" si="27"/>
        <v>0</v>
      </c>
      <c r="AE395" s="255">
        <f t="shared" si="28"/>
        <v>0</v>
      </c>
      <c r="AF395" s="255">
        <f t="shared" si="29"/>
        <v>0</v>
      </c>
      <c r="AG395" s="271"/>
    </row>
    <row r="396" spans="1:33" s="21" customFormat="1" ht="16.5" customHeight="1" x14ac:dyDescent="0.2">
      <c r="A396" s="284">
        <v>379</v>
      </c>
      <c r="B396" s="285"/>
      <c r="C396" s="286"/>
      <c r="D396" s="287"/>
      <c r="E396" s="319"/>
      <c r="F396" s="288"/>
      <c r="G396" s="301"/>
      <c r="H396" s="302"/>
      <c r="I396" s="290"/>
      <c r="J396" s="291"/>
      <c r="K396" s="304"/>
      <c r="L396" s="293"/>
      <c r="M396" s="293"/>
      <c r="N396" s="294"/>
      <c r="O396" s="295"/>
      <c r="P396" s="296"/>
      <c r="Q396" s="297"/>
      <c r="R396" s="298"/>
      <c r="S396" s="299"/>
      <c r="T396" s="292"/>
      <c r="U396" s="300"/>
      <c r="V396" s="293"/>
      <c r="W396" s="323" t="s">
        <v>37</v>
      </c>
      <c r="X396" s="279"/>
      <c r="Y396" s="265"/>
      <c r="Z396" s="266"/>
      <c r="AA396" s="269">
        <f t="shared" si="30"/>
        <v>0</v>
      </c>
      <c r="AB396" s="270"/>
      <c r="AC396" s="255">
        <f t="shared" si="26"/>
        <v>0</v>
      </c>
      <c r="AD396" s="255">
        <f t="shared" si="27"/>
        <v>0</v>
      </c>
      <c r="AE396" s="255">
        <f t="shared" si="28"/>
        <v>0</v>
      </c>
      <c r="AF396" s="255">
        <f t="shared" si="29"/>
        <v>0</v>
      </c>
      <c r="AG396" s="271"/>
    </row>
    <row r="397" spans="1:33" s="21" customFormat="1" ht="16.5" customHeight="1" x14ac:dyDescent="0.2">
      <c r="A397" s="284">
        <v>380</v>
      </c>
      <c r="B397" s="285"/>
      <c r="C397" s="286"/>
      <c r="D397" s="287"/>
      <c r="E397" s="319"/>
      <c r="F397" s="288"/>
      <c r="G397" s="301"/>
      <c r="H397" s="302"/>
      <c r="I397" s="290"/>
      <c r="J397" s="291"/>
      <c r="K397" s="304"/>
      <c r="L397" s="293"/>
      <c r="M397" s="293"/>
      <c r="N397" s="294"/>
      <c r="O397" s="295"/>
      <c r="P397" s="296"/>
      <c r="Q397" s="297"/>
      <c r="R397" s="298"/>
      <c r="S397" s="299"/>
      <c r="T397" s="292"/>
      <c r="U397" s="300"/>
      <c r="V397" s="293"/>
      <c r="W397" s="323" t="s">
        <v>37</v>
      </c>
      <c r="X397" s="279"/>
      <c r="Y397" s="265"/>
      <c r="Z397" s="266"/>
      <c r="AA397" s="269">
        <f t="shared" si="30"/>
        <v>0</v>
      </c>
      <c r="AB397" s="270"/>
      <c r="AC397" s="255">
        <f t="shared" si="26"/>
        <v>0</v>
      </c>
      <c r="AD397" s="255">
        <f t="shared" si="27"/>
        <v>0</v>
      </c>
      <c r="AE397" s="255">
        <f t="shared" si="28"/>
        <v>0</v>
      </c>
      <c r="AF397" s="255">
        <f t="shared" si="29"/>
        <v>0</v>
      </c>
      <c r="AG397" s="271"/>
    </row>
    <row r="398" spans="1:33" s="21" customFormat="1" ht="16.5" customHeight="1" x14ac:dyDescent="0.2">
      <c r="A398" s="284">
        <v>381</v>
      </c>
      <c r="B398" s="285"/>
      <c r="C398" s="286"/>
      <c r="D398" s="287"/>
      <c r="E398" s="319"/>
      <c r="F398" s="288"/>
      <c r="G398" s="301"/>
      <c r="H398" s="302"/>
      <c r="I398" s="290"/>
      <c r="J398" s="291"/>
      <c r="K398" s="304"/>
      <c r="L398" s="293"/>
      <c r="M398" s="293"/>
      <c r="N398" s="294"/>
      <c r="O398" s="295"/>
      <c r="P398" s="296"/>
      <c r="Q398" s="297"/>
      <c r="R398" s="298"/>
      <c r="S398" s="299"/>
      <c r="T398" s="292"/>
      <c r="U398" s="300"/>
      <c r="V398" s="293"/>
      <c r="W398" s="323" t="s">
        <v>37</v>
      </c>
      <c r="X398" s="279"/>
      <c r="Y398" s="265"/>
      <c r="Z398" s="266"/>
      <c r="AA398" s="269">
        <f t="shared" si="30"/>
        <v>0</v>
      </c>
      <c r="AB398" s="270"/>
      <c r="AC398" s="255">
        <f t="shared" si="26"/>
        <v>0</v>
      </c>
      <c r="AD398" s="255">
        <f t="shared" si="27"/>
        <v>0</v>
      </c>
      <c r="AE398" s="255">
        <f t="shared" si="28"/>
        <v>0</v>
      </c>
      <c r="AF398" s="255">
        <f t="shared" si="29"/>
        <v>0</v>
      </c>
      <c r="AG398" s="271"/>
    </row>
    <row r="399" spans="1:33" s="21" customFormat="1" ht="16.5" customHeight="1" x14ac:dyDescent="0.2">
      <c r="A399" s="284">
        <v>382</v>
      </c>
      <c r="B399" s="285"/>
      <c r="C399" s="286"/>
      <c r="D399" s="287"/>
      <c r="E399" s="319"/>
      <c r="F399" s="288"/>
      <c r="G399" s="301"/>
      <c r="H399" s="302"/>
      <c r="I399" s="290"/>
      <c r="J399" s="291"/>
      <c r="K399" s="304"/>
      <c r="L399" s="293"/>
      <c r="M399" s="293"/>
      <c r="N399" s="294"/>
      <c r="O399" s="295"/>
      <c r="P399" s="296"/>
      <c r="Q399" s="297"/>
      <c r="R399" s="298"/>
      <c r="S399" s="299"/>
      <c r="T399" s="292"/>
      <c r="U399" s="300"/>
      <c r="V399" s="293"/>
      <c r="W399" s="323" t="s">
        <v>37</v>
      </c>
      <c r="X399" s="279"/>
      <c r="Y399" s="265"/>
      <c r="Z399" s="266"/>
      <c r="AA399" s="269">
        <f t="shared" si="30"/>
        <v>0</v>
      </c>
      <c r="AB399" s="270"/>
      <c r="AC399" s="255">
        <f t="shared" si="26"/>
        <v>0</v>
      </c>
      <c r="AD399" s="255">
        <f t="shared" si="27"/>
        <v>0</v>
      </c>
      <c r="AE399" s="255">
        <f t="shared" si="28"/>
        <v>0</v>
      </c>
      <c r="AF399" s="255">
        <f t="shared" si="29"/>
        <v>0</v>
      </c>
      <c r="AG399" s="271"/>
    </row>
    <row r="400" spans="1:33" s="21" customFormat="1" ht="16.5" customHeight="1" x14ac:dyDescent="0.2">
      <c r="A400" s="284">
        <v>383</v>
      </c>
      <c r="B400" s="285"/>
      <c r="C400" s="286"/>
      <c r="D400" s="287"/>
      <c r="E400" s="319"/>
      <c r="F400" s="288"/>
      <c r="G400" s="301"/>
      <c r="H400" s="302"/>
      <c r="I400" s="290"/>
      <c r="J400" s="291"/>
      <c r="K400" s="304"/>
      <c r="L400" s="293"/>
      <c r="M400" s="293"/>
      <c r="N400" s="294"/>
      <c r="O400" s="295"/>
      <c r="P400" s="296"/>
      <c r="Q400" s="297"/>
      <c r="R400" s="298"/>
      <c r="S400" s="299"/>
      <c r="T400" s="292"/>
      <c r="U400" s="300"/>
      <c r="V400" s="293"/>
      <c r="W400" s="323" t="s">
        <v>37</v>
      </c>
      <c r="X400" s="279"/>
      <c r="Y400" s="265"/>
      <c r="Z400" s="266"/>
      <c r="AA400" s="269">
        <f t="shared" si="30"/>
        <v>0</v>
      </c>
      <c r="AB400" s="270"/>
      <c r="AC400" s="255">
        <f t="shared" si="26"/>
        <v>0</v>
      </c>
      <c r="AD400" s="255">
        <f t="shared" si="27"/>
        <v>0</v>
      </c>
      <c r="AE400" s="255">
        <f t="shared" si="28"/>
        <v>0</v>
      </c>
      <c r="AF400" s="255">
        <f t="shared" si="29"/>
        <v>0</v>
      </c>
      <c r="AG400" s="271"/>
    </row>
    <row r="401" spans="1:33" s="21" customFormat="1" ht="16.5" customHeight="1" x14ac:dyDescent="0.2">
      <c r="A401" s="284">
        <v>384</v>
      </c>
      <c r="B401" s="285"/>
      <c r="C401" s="286"/>
      <c r="D401" s="287"/>
      <c r="E401" s="319"/>
      <c r="F401" s="288"/>
      <c r="G401" s="301"/>
      <c r="H401" s="302"/>
      <c r="I401" s="290"/>
      <c r="J401" s="291"/>
      <c r="K401" s="304"/>
      <c r="L401" s="293"/>
      <c r="M401" s="293"/>
      <c r="N401" s="294"/>
      <c r="O401" s="295"/>
      <c r="P401" s="296"/>
      <c r="Q401" s="297"/>
      <c r="R401" s="298"/>
      <c r="S401" s="299"/>
      <c r="T401" s="292"/>
      <c r="U401" s="300"/>
      <c r="V401" s="293"/>
      <c r="W401" s="323" t="s">
        <v>37</v>
      </c>
      <c r="X401" s="279"/>
      <c r="Y401" s="265"/>
      <c r="Z401" s="266"/>
      <c r="AA401" s="269">
        <f t="shared" si="30"/>
        <v>0</v>
      </c>
      <c r="AB401" s="270"/>
      <c r="AC401" s="255">
        <f t="shared" si="26"/>
        <v>0</v>
      </c>
      <c r="AD401" s="255">
        <f t="shared" si="27"/>
        <v>0</v>
      </c>
      <c r="AE401" s="255">
        <f t="shared" si="28"/>
        <v>0</v>
      </c>
      <c r="AF401" s="255">
        <f t="shared" si="29"/>
        <v>0</v>
      </c>
      <c r="AG401" s="271"/>
    </row>
    <row r="402" spans="1:33" s="21" customFormat="1" ht="16.5" customHeight="1" x14ac:dyDescent="0.2">
      <c r="A402" s="284">
        <v>385</v>
      </c>
      <c r="B402" s="285"/>
      <c r="C402" s="286"/>
      <c r="D402" s="287"/>
      <c r="E402" s="319"/>
      <c r="F402" s="288"/>
      <c r="G402" s="301"/>
      <c r="H402" s="302"/>
      <c r="I402" s="290"/>
      <c r="J402" s="291"/>
      <c r="K402" s="304"/>
      <c r="L402" s="293"/>
      <c r="M402" s="293"/>
      <c r="N402" s="294"/>
      <c r="O402" s="295"/>
      <c r="P402" s="296"/>
      <c r="Q402" s="297"/>
      <c r="R402" s="298"/>
      <c r="S402" s="299"/>
      <c r="T402" s="292"/>
      <c r="U402" s="300"/>
      <c r="V402" s="293"/>
      <c r="W402" s="323" t="s">
        <v>37</v>
      </c>
      <c r="X402" s="279"/>
      <c r="Y402" s="265"/>
      <c r="Z402" s="266"/>
      <c r="AA402" s="269">
        <f t="shared" si="30"/>
        <v>0</v>
      </c>
      <c r="AB402" s="270"/>
      <c r="AC402" s="255">
        <f t="shared" ref="AC402:AC465" si="31">IF(AND($M402&lt;&gt;"",IFERROR(ABS($M402)&gt;ABS($L402),0)),1,0)</f>
        <v>0</v>
      </c>
      <c r="AD402" s="255">
        <f t="shared" ref="AD402:AD465" si="32">IF($L402&lt;&gt;"",IF(AND($U402&lt;&gt;"",OR(AND(IFERROR(ABS($U402)&lt;&gt;ABS($L402),0),$N402=""),AND(ISNONTEXT($N402),IFERROR(ABS($U402)&gt;ABS($L402),0)),ISTEXT(U402))),1,0),0)</f>
        <v>0</v>
      </c>
      <c r="AE402" s="255">
        <f t="shared" ref="AE402:AE465" si="33">IF(AND($X402&lt;&gt;0,$U402&lt;&gt;"",IFERROR(ABS($X402)&gt;ABS($U402),0)),1,0)</f>
        <v>0</v>
      </c>
      <c r="AF402" s="255">
        <f t="shared" ref="AF402:AF465" si="34">IF(AND($X402&lt;&gt;0,$U402&lt;&gt;"",$M402&lt;&gt;"",OR(ISNUMBER($N402),$N402=""),ABS($X402)&gt;IFERROR(ABS($M402),0)),1,0)</f>
        <v>0</v>
      </c>
      <c r="AG402" s="271"/>
    </row>
    <row r="403" spans="1:33" s="21" customFormat="1" ht="16.5" customHeight="1" x14ac:dyDescent="0.2">
      <c r="A403" s="284">
        <v>386</v>
      </c>
      <c r="B403" s="285"/>
      <c r="C403" s="286"/>
      <c r="D403" s="287"/>
      <c r="E403" s="319"/>
      <c r="F403" s="288"/>
      <c r="G403" s="301"/>
      <c r="H403" s="302"/>
      <c r="I403" s="290"/>
      <c r="J403" s="291"/>
      <c r="K403" s="304"/>
      <c r="L403" s="293"/>
      <c r="M403" s="293"/>
      <c r="N403" s="294"/>
      <c r="O403" s="295"/>
      <c r="P403" s="296"/>
      <c r="Q403" s="297"/>
      <c r="R403" s="298"/>
      <c r="S403" s="299"/>
      <c r="T403" s="292"/>
      <c r="U403" s="300"/>
      <c r="V403" s="293"/>
      <c r="W403" s="323" t="s">
        <v>37</v>
      </c>
      <c r="X403" s="279"/>
      <c r="Y403" s="265"/>
      <c r="Z403" s="266"/>
      <c r="AA403" s="269">
        <f t="shared" si="30"/>
        <v>0</v>
      </c>
      <c r="AB403" s="270"/>
      <c r="AC403" s="255">
        <f t="shared" si="31"/>
        <v>0</v>
      </c>
      <c r="AD403" s="255">
        <f t="shared" si="32"/>
        <v>0</v>
      </c>
      <c r="AE403" s="255">
        <f t="shared" si="33"/>
        <v>0</v>
      </c>
      <c r="AF403" s="255">
        <f t="shared" si="34"/>
        <v>0</v>
      </c>
      <c r="AG403" s="271"/>
    </row>
    <row r="404" spans="1:33" s="21" customFormat="1" ht="16.5" customHeight="1" x14ac:dyDescent="0.2">
      <c r="A404" s="284">
        <v>387</v>
      </c>
      <c r="B404" s="285"/>
      <c r="C404" s="286"/>
      <c r="D404" s="287"/>
      <c r="E404" s="319"/>
      <c r="F404" s="288"/>
      <c r="G404" s="301"/>
      <c r="H404" s="302"/>
      <c r="I404" s="290"/>
      <c r="J404" s="291"/>
      <c r="K404" s="304"/>
      <c r="L404" s="293"/>
      <c r="M404" s="293"/>
      <c r="N404" s="294"/>
      <c r="O404" s="295"/>
      <c r="P404" s="296"/>
      <c r="Q404" s="297"/>
      <c r="R404" s="298"/>
      <c r="S404" s="299"/>
      <c r="T404" s="292"/>
      <c r="U404" s="300"/>
      <c r="V404" s="293"/>
      <c r="W404" s="323" t="s">
        <v>37</v>
      </c>
      <c r="X404" s="279"/>
      <c r="Y404" s="265"/>
      <c r="Z404" s="266"/>
      <c r="AA404" s="269">
        <f t="shared" ref="AA404:AA467" si="35">IFERROR(X404+Y404,0)</f>
        <v>0</v>
      </c>
      <c r="AB404" s="270"/>
      <c r="AC404" s="255">
        <f t="shared" si="31"/>
        <v>0</v>
      </c>
      <c r="AD404" s="255">
        <f t="shared" si="32"/>
        <v>0</v>
      </c>
      <c r="AE404" s="255">
        <f t="shared" si="33"/>
        <v>0</v>
      </c>
      <c r="AF404" s="255">
        <f t="shared" si="34"/>
        <v>0</v>
      </c>
      <c r="AG404" s="271"/>
    </row>
    <row r="405" spans="1:33" s="21" customFormat="1" ht="16.5" customHeight="1" x14ac:dyDescent="0.2">
      <c r="A405" s="284">
        <v>388</v>
      </c>
      <c r="B405" s="285"/>
      <c r="C405" s="286"/>
      <c r="D405" s="287"/>
      <c r="E405" s="319"/>
      <c r="F405" s="288"/>
      <c r="G405" s="301"/>
      <c r="H405" s="302"/>
      <c r="I405" s="290"/>
      <c r="J405" s="291"/>
      <c r="K405" s="304"/>
      <c r="L405" s="293"/>
      <c r="M405" s="293"/>
      <c r="N405" s="294"/>
      <c r="O405" s="295"/>
      <c r="P405" s="296"/>
      <c r="Q405" s="297"/>
      <c r="R405" s="298"/>
      <c r="S405" s="299"/>
      <c r="T405" s="292"/>
      <c r="U405" s="300"/>
      <c r="V405" s="293"/>
      <c r="W405" s="323" t="s">
        <v>37</v>
      </c>
      <c r="X405" s="279"/>
      <c r="Y405" s="265"/>
      <c r="Z405" s="266"/>
      <c r="AA405" s="269">
        <f t="shared" si="35"/>
        <v>0</v>
      </c>
      <c r="AB405" s="270"/>
      <c r="AC405" s="255">
        <f t="shared" si="31"/>
        <v>0</v>
      </c>
      <c r="AD405" s="255">
        <f t="shared" si="32"/>
        <v>0</v>
      </c>
      <c r="AE405" s="255">
        <f t="shared" si="33"/>
        <v>0</v>
      </c>
      <c r="AF405" s="255">
        <f t="shared" si="34"/>
        <v>0</v>
      </c>
      <c r="AG405" s="271"/>
    </row>
    <row r="406" spans="1:33" s="21" customFormat="1" ht="16.5" customHeight="1" x14ac:dyDescent="0.2">
      <c r="A406" s="284">
        <v>389</v>
      </c>
      <c r="B406" s="285"/>
      <c r="C406" s="286"/>
      <c r="D406" s="287"/>
      <c r="E406" s="319"/>
      <c r="F406" s="288"/>
      <c r="G406" s="301"/>
      <c r="H406" s="302"/>
      <c r="I406" s="290"/>
      <c r="J406" s="291"/>
      <c r="K406" s="304"/>
      <c r="L406" s="293"/>
      <c r="M406" s="293"/>
      <c r="N406" s="294"/>
      <c r="O406" s="295"/>
      <c r="P406" s="296"/>
      <c r="Q406" s="297"/>
      <c r="R406" s="298"/>
      <c r="S406" s="299"/>
      <c r="T406" s="292"/>
      <c r="U406" s="300"/>
      <c r="V406" s="293"/>
      <c r="W406" s="323" t="s">
        <v>37</v>
      </c>
      <c r="X406" s="279"/>
      <c r="Y406" s="265"/>
      <c r="Z406" s="266"/>
      <c r="AA406" s="269">
        <f t="shared" si="35"/>
        <v>0</v>
      </c>
      <c r="AB406" s="270"/>
      <c r="AC406" s="255">
        <f t="shared" si="31"/>
        <v>0</v>
      </c>
      <c r="AD406" s="255">
        <f t="shared" si="32"/>
        <v>0</v>
      </c>
      <c r="AE406" s="255">
        <f t="shared" si="33"/>
        <v>0</v>
      </c>
      <c r="AF406" s="255">
        <f t="shared" si="34"/>
        <v>0</v>
      </c>
      <c r="AG406" s="271"/>
    </row>
    <row r="407" spans="1:33" s="21" customFormat="1" ht="16.5" customHeight="1" x14ac:dyDescent="0.2">
      <c r="A407" s="284">
        <v>390</v>
      </c>
      <c r="B407" s="285"/>
      <c r="C407" s="286"/>
      <c r="D407" s="287"/>
      <c r="E407" s="319"/>
      <c r="F407" s="288"/>
      <c r="G407" s="301"/>
      <c r="H407" s="302"/>
      <c r="I407" s="290"/>
      <c r="J407" s="291"/>
      <c r="K407" s="304"/>
      <c r="L407" s="293"/>
      <c r="M407" s="293"/>
      <c r="N407" s="294"/>
      <c r="O407" s="295"/>
      <c r="P407" s="296"/>
      <c r="Q407" s="297"/>
      <c r="R407" s="298"/>
      <c r="S407" s="299"/>
      <c r="T407" s="292"/>
      <c r="U407" s="300"/>
      <c r="V407" s="293"/>
      <c r="W407" s="323" t="s">
        <v>37</v>
      </c>
      <c r="X407" s="279"/>
      <c r="Y407" s="265"/>
      <c r="Z407" s="266"/>
      <c r="AA407" s="269">
        <f t="shared" si="35"/>
        <v>0</v>
      </c>
      <c r="AB407" s="270"/>
      <c r="AC407" s="255">
        <f t="shared" si="31"/>
        <v>0</v>
      </c>
      <c r="AD407" s="255">
        <f t="shared" si="32"/>
        <v>0</v>
      </c>
      <c r="AE407" s="255">
        <f t="shared" si="33"/>
        <v>0</v>
      </c>
      <c r="AF407" s="255">
        <f t="shared" si="34"/>
        <v>0</v>
      </c>
      <c r="AG407" s="271"/>
    </row>
    <row r="408" spans="1:33" s="21" customFormat="1" ht="16.5" customHeight="1" x14ac:dyDescent="0.2">
      <c r="A408" s="284">
        <v>391</v>
      </c>
      <c r="B408" s="285"/>
      <c r="C408" s="286"/>
      <c r="D408" s="287"/>
      <c r="E408" s="319"/>
      <c r="F408" s="288"/>
      <c r="G408" s="301"/>
      <c r="H408" s="302"/>
      <c r="I408" s="290"/>
      <c r="J408" s="291"/>
      <c r="K408" s="304"/>
      <c r="L408" s="293"/>
      <c r="M408" s="293"/>
      <c r="N408" s="294"/>
      <c r="O408" s="295"/>
      <c r="P408" s="296"/>
      <c r="Q408" s="297"/>
      <c r="R408" s="298"/>
      <c r="S408" s="299"/>
      <c r="T408" s="292"/>
      <c r="U408" s="300"/>
      <c r="V408" s="293"/>
      <c r="W408" s="323" t="s">
        <v>37</v>
      </c>
      <c r="X408" s="279"/>
      <c r="Y408" s="265"/>
      <c r="Z408" s="266"/>
      <c r="AA408" s="269">
        <f t="shared" si="35"/>
        <v>0</v>
      </c>
      <c r="AB408" s="270"/>
      <c r="AC408" s="255">
        <f t="shared" si="31"/>
        <v>0</v>
      </c>
      <c r="AD408" s="255">
        <f t="shared" si="32"/>
        <v>0</v>
      </c>
      <c r="AE408" s="255">
        <f t="shared" si="33"/>
        <v>0</v>
      </c>
      <c r="AF408" s="255">
        <f t="shared" si="34"/>
        <v>0</v>
      </c>
      <c r="AG408" s="271"/>
    </row>
    <row r="409" spans="1:33" s="21" customFormat="1" ht="16.5" customHeight="1" x14ac:dyDescent="0.2">
      <c r="A409" s="284">
        <v>392</v>
      </c>
      <c r="B409" s="285"/>
      <c r="C409" s="286"/>
      <c r="D409" s="287"/>
      <c r="E409" s="319"/>
      <c r="F409" s="288"/>
      <c r="G409" s="301"/>
      <c r="H409" s="302"/>
      <c r="I409" s="290"/>
      <c r="J409" s="291"/>
      <c r="K409" s="304"/>
      <c r="L409" s="293"/>
      <c r="M409" s="293"/>
      <c r="N409" s="305"/>
      <c r="O409" s="306"/>
      <c r="P409" s="307"/>
      <c r="Q409" s="308"/>
      <c r="R409" s="309"/>
      <c r="S409" s="299"/>
      <c r="T409" s="292"/>
      <c r="U409" s="300"/>
      <c r="V409" s="293"/>
      <c r="W409" s="323" t="s">
        <v>37</v>
      </c>
      <c r="X409" s="279"/>
      <c r="Y409" s="265"/>
      <c r="Z409" s="266"/>
      <c r="AA409" s="269">
        <f t="shared" si="35"/>
        <v>0</v>
      </c>
      <c r="AB409" s="270"/>
      <c r="AC409" s="255">
        <f t="shared" si="31"/>
        <v>0</v>
      </c>
      <c r="AD409" s="255">
        <f t="shared" si="32"/>
        <v>0</v>
      </c>
      <c r="AE409" s="255">
        <f t="shared" si="33"/>
        <v>0</v>
      </c>
      <c r="AF409" s="255">
        <f t="shared" si="34"/>
        <v>0</v>
      </c>
      <c r="AG409" s="271"/>
    </row>
    <row r="410" spans="1:33" s="21" customFormat="1" ht="16.5" customHeight="1" x14ac:dyDescent="0.2">
      <c r="A410" s="284">
        <v>393</v>
      </c>
      <c r="B410" s="285"/>
      <c r="C410" s="286"/>
      <c r="D410" s="287"/>
      <c r="E410" s="319"/>
      <c r="F410" s="288"/>
      <c r="G410" s="301"/>
      <c r="H410" s="302"/>
      <c r="I410" s="290"/>
      <c r="J410" s="291"/>
      <c r="K410" s="304"/>
      <c r="L410" s="293"/>
      <c r="M410" s="293"/>
      <c r="N410" s="305"/>
      <c r="O410" s="306"/>
      <c r="P410" s="307"/>
      <c r="Q410" s="308"/>
      <c r="R410" s="309"/>
      <c r="S410" s="299"/>
      <c r="T410" s="292"/>
      <c r="U410" s="300"/>
      <c r="V410" s="293"/>
      <c r="W410" s="323" t="s">
        <v>37</v>
      </c>
      <c r="X410" s="279"/>
      <c r="Y410" s="265"/>
      <c r="Z410" s="266"/>
      <c r="AA410" s="269">
        <f t="shared" si="35"/>
        <v>0</v>
      </c>
      <c r="AB410" s="270"/>
      <c r="AC410" s="255">
        <f t="shared" si="31"/>
        <v>0</v>
      </c>
      <c r="AD410" s="255">
        <f t="shared" si="32"/>
        <v>0</v>
      </c>
      <c r="AE410" s="255">
        <f t="shared" si="33"/>
        <v>0</v>
      </c>
      <c r="AF410" s="255">
        <f t="shared" si="34"/>
        <v>0</v>
      </c>
      <c r="AG410" s="271"/>
    </row>
    <row r="411" spans="1:33" s="21" customFormat="1" ht="16.5" customHeight="1" x14ac:dyDescent="0.2">
      <c r="A411" s="284">
        <v>394</v>
      </c>
      <c r="B411" s="285"/>
      <c r="C411" s="286"/>
      <c r="D411" s="287"/>
      <c r="E411" s="319"/>
      <c r="F411" s="288"/>
      <c r="G411" s="301"/>
      <c r="H411" s="302"/>
      <c r="I411" s="290"/>
      <c r="J411" s="291"/>
      <c r="K411" s="304"/>
      <c r="L411" s="293"/>
      <c r="M411" s="293"/>
      <c r="N411" s="305"/>
      <c r="O411" s="306"/>
      <c r="P411" s="307"/>
      <c r="Q411" s="308"/>
      <c r="R411" s="309"/>
      <c r="S411" s="299"/>
      <c r="T411" s="292"/>
      <c r="U411" s="300"/>
      <c r="V411" s="293"/>
      <c r="W411" s="323" t="s">
        <v>37</v>
      </c>
      <c r="X411" s="279"/>
      <c r="Y411" s="265"/>
      <c r="Z411" s="266"/>
      <c r="AA411" s="269">
        <f t="shared" si="35"/>
        <v>0</v>
      </c>
      <c r="AB411" s="270"/>
      <c r="AC411" s="255">
        <f t="shared" si="31"/>
        <v>0</v>
      </c>
      <c r="AD411" s="255">
        <f t="shared" si="32"/>
        <v>0</v>
      </c>
      <c r="AE411" s="255">
        <f t="shared" si="33"/>
        <v>0</v>
      </c>
      <c r="AF411" s="255">
        <f t="shared" si="34"/>
        <v>0</v>
      </c>
      <c r="AG411" s="271"/>
    </row>
    <row r="412" spans="1:33" s="21" customFormat="1" ht="16.5" customHeight="1" x14ac:dyDescent="0.2">
      <c r="A412" s="284">
        <v>395</v>
      </c>
      <c r="B412" s="285"/>
      <c r="C412" s="286"/>
      <c r="D412" s="287"/>
      <c r="E412" s="319"/>
      <c r="F412" s="288"/>
      <c r="G412" s="301"/>
      <c r="H412" s="302"/>
      <c r="I412" s="290"/>
      <c r="J412" s="291"/>
      <c r="K412" s="304"/>
      <c r="L412" s="293"/>
      <c r="M412" s="293"/>
      <c r="N412" s="305"/>
      <c r="O412" s="306"/>
      <c r="P412" s="307"/>
      <c r="Q412" s="308"/>
      <c r="R412" s="309"/>
      <c r="S412" s="299"/>
      <c r="T412" s="292"/>
      <c r="U412" s="300"/>
      <c r="V412" s="293"/>
      <c r="W412" s="323" t="s">
        <v>37</v>
      </c>
      <c r="X412" s="279"/>
      <c r="Y412" s="265"/>
      <c r="Z412" s="266"/>
      <c r="AA412" s="269">
        <f t="shared" si="35"/>
        <v>0</v>
      </c>
      <c r="AB412" s="270"/>
      <c r="AC412" s="255">
        <f t="shared" si="31"/>
        <v>0</v>
      </c>
      <c r="AD412" s="255">
        <f t="shared" si="32"/>
        <v>0</v>
      </c>
      <c r="AE412" s="255">
        <f t="shared" si="33"/>
        <v>0</v>
      </c>
      <c r="AF412" s="255">
        <f t="shared" si="34"/>
        <v>0</v>
      </c>
      <c r="AG412" s="271"/>
    </row>
    <row r="413" spans="1:33" s="21" customFormat="1" ht="16.5" customHeight="1" x14ac:dyDescent="0.2">
      <c r="A413" s="284">
        <v>396</v>
      </c>
      <c r="B413" s="285"/>
      <c r="C413" s="286"/>
      <c r="D413" s="287"/>
      <c r="E413" s="319"/>
      <c r="F413" s="288"/>
      <c r="G413" s="301"/>
      <c r="H413" s="302"/>
      <c r="I413" s="290"/>
      <c r="J413" s="291"/>
      <c r="K413" s="304"/>
      <c r="L413" s="293"/>
      <c r="M413" s="293"/>
      <c r="N413" s="305"/>
      <c r="O413" s="306"/>
      <c r="P413" s="307"/>
      <c r="Q413" s="308"/>
      <c r="R413" s="309"/>
      <c r="S413" s="299"/>
      <c r="T413" s="292"/>
      <c r="U413" s="300"/>
      <c r="V413" s="293"/>
      <c r="W413" s="323" t="s">
        <v>37</v>
      </c>
      <c r="X413" s="279"/>
      <c r="Y413" s="265"/>
      <c r="Z413" s="266"/>
      <c r="AA413" s="269">
        <f t="shared" si="35"/>
        <v>0</v>
      </c>
      <c r="AB413" s="270"/>
      <c r="AC413" s="255">
        <f t="shared" si="31"/>
        <v>0</v>
      </c>
      <c r="AD413" s="255">
        <f t="shared" si="32"/>
        <v>0</v>
      </c>
      <c r="AE413" s="255">
        <f t="shared" si="33"/>
        <v>0</v>
      </c>
      <c r="AF413" s="255">
        <f t="shared" si="34"/>
        <v>0</v>
      </c>
      <c r="AG413" s="271"/>
    </row>
    <row r="414" spans="1:33" s="21" customFormat="1" ht="16.5" customHeight="1" x14ac:dyDescent="0.2">
      <c r="A414" s="284">
        <v>397</v>
      </c>
      <c r="B414" s="285"/>
      <c r="C414" s="286"/>
      <c r="D414" s="287"/>
      <c r="E414" s="319"/>
      <c r="F414" s="288"/>
      <c r="G414" s="301"/>
      <c r="H414" s="302"/>
      <c r="I414" s="290"/>
      <c r="J414" s="291"/>
      <c r="K414" s="304"/>
      <c r="L414" s="293"/>
      <c r="M414" s="293"/>
      <c r="N414" s="305"/>
      <c r="O414" s="306"/>
      <c r="P414" s="307"/>
      <c r="Q414" s="308"/>
      <c r="R414" s="309"/>
      <c r="S414" s="299"/>
      <c r="T414" s="292"/>
      <c r="U414" s="300"/>
      <c r="V414" s="293"/>
      <c r="W414" s="323" t="s">
        <v>37</v>
      </c>
      <c r="X414" s="279"/>
      <c r="Y414" s="265"/>
      <c r="Z414" s="266"/>
      <c r="AA414" s="269">
        <f t="shared" si="35"/>
        <v>0</v>
      </c>
      <c r="AB414" s="270"/>
      <c r="AC414" s="255">
        <f t="shared" si="31"/>
        <v>0</v>
      </c>
      <c r="AD414" s="255">
        <f t="shared" si="32"/>
        <v>0</v>
      </c>
      <c r="AE414" s="255">
        <f t="shared" si="33"/>
        <v>0</v>
      </c>
      <c r="AF414" s="255">
        <f t="shared" si="34"/>
        <v>0</v>
      </c>
      <c r="AG414" s="271"/>
    </row>
    <row r="415" spans="1:33" s="21" customFormat="1" ht="16.5" customHeight="1" x14ac:dyDescent="0.2">
      <c r="A415" s="284">
        <v>398</v>
      </c>
      <c r="B415" s="285"/>
      <c r="C415" s="286"/>
      <c r="D415" s="287"/>
      <c r="E415" s="319"/>
      <c r="F415" s="288"/>
      <c r="G415" s="301"/>
      <c r="H415" s="302"/>
      <c r="I415" s="290"/>
      <c r="J415" s="291"/>
      <c r="K415" s="304"/>
      <c r="L415" s="293"/>
      <c r="M415" s="293"/>
      <c r="N415" s="305"/>
      <c r="O415" s="306"/>
      <c r="P415" s="307"/>
      <c r="Q415" s="308"/>
      <c r="R415" s="309"/>
      <c r="S415" s="299"/>
      <c r="T415" s="292"/>
      <c r="U415" s="300"/>
      <c r="V415" s="293"/>
      <c r="W415" s="323" t="s">
        <v>37</v>
      </c>
      <c r="X415" s="279"/>
      <c r="Y415" s="265"/>
      <c r="Z415" s="266"/>
      <c r="AA415" s="269">
        <f t="shared" si="35"/>
        <v>0</v>
      </c>
      <c r="AB415" s="270"/>
      <c r="AC415" s="255">
        <f t="shared" si="31"/>
        <v>0</v>
      </c>
      <c r="AD415" s="255">
        <f t="shared" si="32"/>
        <v>0</v>
      </c>
      <c r="AE415" s="255">
        <f t="shared" si="33"/>
        <v>0</v>
      </c>
      <c r="AF415" s="255">
        <f t="shared" si="34"/>
        <v>0</v>
      </c>
      <c r="AG415" s="271"/>
    </row>
    <row r="416" spans="1:33" s="21" customFormat="1" ht="16.5" customHeight="1" x14ac:dyDescent="0.2">
      <c r="A416" s="284">
        <v>399</v>
      </c>
      <c r="B416" s="285"/>
      <c r="C416" s="286"/>
      <c r="D416" s="287"/>
      <c r="E416" s="319"/>
      <c r="F416" s="288"/>
      <c r="G416" s="301"/>
      <c r="H416" s="302"/>
      <c r="I416" s="290"/>
      <c r="J416" s="291"/>
      <c r="K416" s="304"/>
      <c r="L416" s="293"/>
      <c r="M416" s="293"/>
      <c r="N416" s="305"/>
      <c r="O416" s="306"/>
      <c r="P416" s="307"/>
      <c r="Q416" s="308"/>
      <c r="R416" s="309"/>
      <c r="S416" s="299"/>
      <c r="T416" s="292"/>
      <c r="U416" s="300"/>
      <c r="V416" s="293"/>
      <c r="W416" s="323" t="s">
        <v>37</v>
      </c>
      <c r="X416" s="279"/>
      <c r="Y416" s="265"/>
      <c r="Z416" s="266"/>
      <c r="AA416" s="269">
        <f t="shared" si="35"/>
        <v>0</v>
      </c>
      <c r="AB416" s="270"/>
      <c r="AC416" s="255">
        <f t="shared" si="31"/>
        <v>0</v>
      </c>
      <c r="AD416" s="255">
        <f t="shared" si="32"/>
        <v>0</v>
      </c>
      <c r="AE416" s="255">
        <f t="shared" si="33"/>
        <v>0</v>
      </c>
      <c r="AF416" s="255">
        <f t="shared" si="34"/>
        <v>0</v>
      </c>
      <c r="AG416" s="271"/>
    </row>
    <row r="417" spans="1:33" s="21" customFormat="1" ht="16.5" customHeight="1" x14ac:dyDescent="0.2">
      <c r="A417" s="284">
        <v>400</v>
      </c>
      <c r="B417" s="285"/>
      <c r="C417" s="286"/>
      <c r="D417" s="287"/>
      <c r="E417" s="319"/>
      <c r="F417" s="288"/>
      <c r="G417" s="301"/>
      <c r="H417" s="302"/>
      <c r="I417" s="290"/>
      <c r="J417" s="291"/>
      <c r="K417" s="304"/>
      <c r="L417" s="293"/>
      <c r="M417" s="293"/>
      <c r="N417" s="305"/>
      <c r="O417" s="306"/>
      <c r="P417" s="307"/>
      <c r="Q417" s="308"/>
      <c r="R417" s="309"/>
      <c r="S417" s="299"/>
      <c r="T417" s="292"/>
      <c r="U417" s="300"/>
      <c r="V417" s="293"/>
      <c r="W417" s="323" t="s">
        <v>37</v>
      </c>
      <c r="X417" s="279"/>
      <c r="Y417" s="265"/>
      <c r="Z417" s="266"/>
      <c r="AA417" s="269">
        <f t="shared" si="35"/>
        <v>0</v>
      </c>
      <c r="AB417" s="270"/>
      <c r="AC417" s="255">
        <f t="shared" si="31"/>
        <v>0</v>
      </c>
      <c r="AD417" s="255">
        <f t="shared" si="32"/>
        <v>0</v>
      </c>
      <c r="AE417" s="255">
        <f t="shared" si="33"/>
        <v>0</v>
      </c>
      <c r="AF417" s="255">
        <f t="shared" si="34"/>
        <v>0</v>
      </c>
      <c r="AG417" s="271"/>
    </row>
    <row r="418" spans="1:33" s="21" customFormat="1" ht="16.5" customHeight="1" x14ac:dyDescent="0.2">
      <c r="A418" s="284">
        <v>401</v>
      </c>
      <c r="B418" s="285"/>
      <c r="C418" s="286"/>
      <c r="D418" s="287"/>
      <c r="E418" s="319"/>
      <c r="F418" s="288"/>
      <c r="G418" s="301"/>
      <c r="H418" s="302"/>
      <c r="I418" s="290"/>
      <c r="J418" s="291"/>
      <c r="K418" s="304"/>
      <c r="L418" s="293"/>
      <c r="M418" s="293"/>
      <c r="N418" s="305"/>
      <c r="O418" s="306"/>
      <c r="P418" s="307"/>
      <c r="Q418" s="308"/>
      <c r="R418" s="309"/>
      <c r="S418" s="299"/>
      <c r="T418" s="292"/>
      <c r="U418" s="300"/>
      <c r="V418" s="293"/>
      <c r="W418" s="323" t="s">
        <v>37</v>
      </c>
      <c r="X418" s="279"/>
      <c r="Y418" s="265"/>
      <c r="Z418" s="266"/>
      <c r="AA418" s="269">
        <f t="shared" si="35"/>
        <v>0</v>
      </c>
      <c r="AB418" s="270"/>
      <c r="AC418" s="255">
        <f t="shared" si="31"/>
        <v>0</v>
      </c>
      <c r="AD418" s="255">
        <f t="shared" si="32"/>
        <v>0</v>
      </c>
      <c r="AE418" s="255">
        <f t="shared" si="33"/>
        <v>0</v>
      </c>
      <c r="AF418" s="255">
        <f t="shared" si="34"/>
        <v>0</v>
      </c>
      <c r="AG418" s="271"/>
    </row>
    <row r="419" spans="1:33" s="21" customFormat="1" ht="16.5" customHeight="1" x14ac:dyDescent="0.2">
      <c r="A419" s="284">
        <v>402</v>
      </c>
      <c r="B419" s="285"/>
      <c r="C419" s="286"/>
      <c r="D419" s="287"/>
      <c r="E419" s="319"/>
      <c r="F419" s="288"/>
      <c r="G419" s="301"/>
      <c r="H419" s="302"/>
      <c r="I419" s="290"/>
      <c r="J419" s="291"/>
      <c r="K419" s="304"/>
      <c r="L419" s="293"/>
      <c r="M419" s="293"/>
      <c r="N419" s="305"/>
      <c r="O419" s="306"/>
      <c r="P419" s="307"/>
      <c r="Q419" s="308"/>
      <c r="R419" s="309"/>
      <c r="S419" s="299"/>
      <c r="T419" s="292"/>
      <c r="U419" s="300"/>
      <c r="V419" s="293"/>
      <c r="W419" s="323" t="s">
        <v>37</v>
      </c>
      <c r="X419" s="279"/>
      <c r="Y419" s="265"/>
      <c r="Z419" s="266"/>
      <c r="AA419" s="269">
        <f t="shared" si="35"/>
        <v>0</v>
      </c>
      <c r="AB419" s="270"/>
      <c r="AC419" s="255">
        <f t="shared" si="31"/>
        <v>0</v>
      </c>
      <c r="AD419" s="255">
        <f t="shared" si="32"/>
        <v>0</v>
      </c>
      <c r="AE419" s="255">
        <f t="shared" si="33"/>
        <v>0</v>
      </c>
      <c r="AF419" s="255">
        <f t="shared" si="34"/>
        <v>0</v>
      </c>
      <c r="AG419" s="271"/>
    </row>
    <row r="420" spans="1:33" s="21" customFormat="1" ht="16.5" customHeight="1" x14ac:dyDescent="0.2">
      <c r="A420" s="284">
        <v>403</v>
      </c>
      <c r="B420" s="285"/>
      <c r="C420" s="286"/>
      <c r="D420" s="287"/>
      <c r="E420" s="319"/>
      <c r="F420" s="288"/>
      <c r="G420" s="301"/>
      <c r="H420" s="302"/>
      <c r="I420" s="290"/>
      <c r="J420" s="291"/>
      <c r="K420" s="304"/>
      <c r="L420" s="293"/>
      <c r="M420" s="293"/>
      <c r="N420" s="305"/>
      <c r="O420" s="306"/>
      <c r="P420" s="307"/>
      <c r="Q420" s="308"/>
      <c r="R420" s="309"/>
      <c r="S420" s="299"/>
      <c r="T420" s="292"/>
      <c r="U420" s="300"/>
      <c r="V420" s="293"/>
      <c r="W420" s="323" t="s">
        <v>37</v>
      </c>
      <c r="X420" s="279"/>
      <c r="Y420" s="265"/>
      <c r="Z420" s="266"/>
      <c r="AA420" s="269">
        <f t="shared" si="35"/>
        <v>0</v>
      </c>
      <c r="AB420" s="270"/>
      <c r="AC420" s="255">
        <f t="shared" si="31"/>
        <v>0</v>
      </c>
      <c r="AD420" s="255">
        <f t="shared" si="32"/>
        <v>0</v>
      </c>
      <c r="AE420" s="255">
        <f t="shared" si="33"/>
        <v>0</v>
      </c>
      <c r="AF420" s="255">
        <f t="shared" si="34"/>
        <v>0</v>
      </c>
      <c r="AG420" s="271"/>
    </row>
    <row r="421" spans="1:33" s="21" customFormat="1" ht="16.5" customHeight="1" x14ac:dyDescent="0.2">
      <c r="A421" s="284">
        <v>404</v>
      </c>
      <c r="B421" s="285"/>
      <c r="C421" s="286"/>
      <c r="D421" s="287"/>
      <c r="E421" s="319"/>
      <c r="F421" s="288"/>
      <c r="G421" s="301"/>
      <c r="H421" s="302"/>
      <c r="I421" s="290"/>
      <c r="J421" s="291"/>
      <c r="K421" s="304"/>
      <c r="L421" s="293"/>
      <c r="M421" s="293"/>
      <c r="N421" s="305"/>
      <c r="O421" s="306"/>
      <c r="P421" s="307"/>
      <c r="Q421" s="308"/>
      <c r="R421" s="309"/>
      <c r="S421" s="299"/>
      <c r="T421" s="292"/>
      <c r="U421" s="300"/>
      <c r="V421" s="293"/>
      <c r="W421" s="323" t="s">
        <v>37</v>
      </c>
      <c r="X421" s="279"/>
      <c r="Y421" s="265"/>
      <c r="Z421" s="266"/>
      <c r="AA421" s="269">
        <f t="shared" si="35"/>
        <v>0</v>
      </c>
      <c r="AB421" s="270"/>
      <c r="AC421" s="255">
        <f t="shared" si="31"/>
        <v>0</v>
      </c>
      <c r="AD421" s="255">
        <f t="shared" si="32"/>
        <v>0</v>
      </c>
      <c r="AE421" s="255">
        <f t="shared" si="33"/>
        <v>0</v>
      </c>
      <c r="AF421" s="255">
        <f t="shared" si="34"/>
        <v>0</v>
      </c>
      <c r="AG421" s="271"/>
    </row>
    <row r="422" spans="1:33" s="21" customFormat="1" ht="16.5" customHeight="1" x14ac:dyDescent="0.2">
      <c r="A422" s="284">
        <v>405</v>
      </c>
      <c r="B422" s="285"/>
      <c r="C422" s="286"/>
      <c r="D422" s="287"/>
      <c r="E422" s="319"/>
      <c r="F422" s="288"/>
      <c r="G422" s="301"/>
      <c r="H422" s="302"/>
      <c r="I422" s="290"/>
      <c r="J422" s="291"/>
      <c r="K422" s="304"/>
      <c r="L422" s="293"/>
      <c r="M422" s="293"/>
      <c r="N422" s="305"/>
      <c r="O422" s="306"/>
      <c r="P422" s="307"/>
      <c r="Q422" s="308"/>
      <c r="R422" s="309"/>
      <c r="S422" s="299"/>
      <c r="T422" s="292"/>
      <c r="U422" s="300"/>
      <c r="V422" s="293"/>
      <c r="W422" s="323" t="s">
        <v>37</v>
      </c>
      <c r="X422" s="279"/>
      <c r="Y422" s="265"/>
      <c r="Z422" s="266"/>
      <c r="AA422" s="269">
        <f t="shared" si="35"/>
        <v>0</v>
      </c>
      <c r="AB422" s="270"/>
      <c r="AC422" s="255">
        <f t="shared" si="31"/>
        <v>0</v>
      </c>
      <c r="AD422" s="255">
        <f t="shared" si="32"/>
        <v>0</v>
      </c>
      <c r="AE422" s="255">
        <f t="shared" si="33"/>
        <v>0</v>
      </c>
      <c r="AF422" s="255">
        <f t="shared" si="34"/>
        <v>0</v>
      </c>
      <c r="AG422" s="271"/>
    </row>
    <row r="423" spans="1:33" s="21" customFormat="1" ht="16.5" customHeight="1" x14ac:dyDescent="0.2">
      <c r="A423" s="284">
        <v>406</v>
      </c>
      <c r="B423" s="285"/>
      <c r="C423" s="286"/>
      <c r="D423" s="287"/>
      <c r="E423" s="319"/>
      <c r="F423" s="288"/>
      <c r="G423" s="301"/>
      <c r="H423" s="302"/>
      <c r="I423" s="290"/>
      <c r="J423" s="291"/>
      <c r="K423" s="304"/>
      <c r="L423" s="293"/>
      <c r="M423" s="293"/>
      <c r="N423" s="305"/>
      <c r="O423" s="306"/>
      <c r="P423" s="307"/>
      <c r="Q423" s="308"/>
      <c r="R423" s="309"/>
      <c r="S423" s="299"/>
      <c r="T423" s="292"/>
      <c r="U423" s="300"/>
      <c r="V423" s="293"/>
      <c r="W423" s="323" t="s">
        <v>37</v>
      </c>
      <c r="X423" s="279"/>
      <c r="Y423" s="265"/>
      <c r="Z423" s="266"/>
      <c r="AA423" s="269">
        <f t="shared" si="35"/>
        <v>0</v>
      </c>
      <c r="AB423" s="270"/>
      <c r="AC423" s="255">
        <f t="shared" si="31"/>
        <v>0</v>
      </c>
      <c r="AD423" s="255">
        <f t="shared" si="32"/>
        <v>0</v>
      </c>
      <c r="AE423" s="255">
        <f t="shared" si="33"/>
        <v>0</v>
      </c>
      <c r="AF423" s="255">
        <f t="shared" si="34"/>
        <v>0</v>
      </c>
      <c r="AG423" s="271"/>
    </row>
    <row r="424" spans="1:33" s="21" customFormat="1" ht="16.5" customHeight="1" x14ac:dyDescent="0.2">
      <c r="A424" s="284">
        <v>407</v>
      </c>
      <c r="B424" s="285"/>
      <c r="C424" s="286"/>
      <c r="D424" s="287"/>
      <c r="E424" s="319"/>
      <c r="F424" s="288"/>
      <c r="G424" s="301"/>
      <c r="H424" s="302"/>
      <c r="I424" s="290"/>
      <c r="J424" s="291"/>
      <c r="K424" s="304"/>
      <c r="L424" s="293"/>
      <c r="M424" s="293"/>
      <c r="N424" s="305"/>
      <c r="O424" s="306"/>
      <c r="P424" s="307"/>
      <c r="Q424" s="308"/>
      <c r="R424" s="309"/>
      <c r="S424" s="299"/>
      <c r="T424" s="292"/>
      <c r="U424" s="300"/>
      <c r="V424" s="293"/>
      <c r="W424" s="323" t="s">
        <v>37</v>
      </c>
      <c r="X424" s="279"/>
      <c r="Y424" s="265"/>
      <c r="Z424" s="266"/>
      <c r="AA424" s="269">
        <f t="shared" si="35"/>
        <v>0</v>
      </c>
      <c r="AB424" s="270"/>
      <c r="AC424" s="255">
        <f t="shared" si="31"/>
        <v>0</v>
      </c>
      <c r="AD424" s="255">
        <f t="shared" si="32"/>
        <v>0</v>
      </c>
      <c r="AE424" s="255">
        <f t="shared" si="33"/>
        <v>0</v>
      </c>
      <c r="AF424" s="255">
        <f t="shared" si="34"/>
        <v>0</v>
      </c>
      <c r="AG424" s="271"/>
    </row>
    <row r="425" spans="1:33" s="21" customFormat="1" ht="16.5" customHeight="1" x14ac:dyDescent="0.2">
      <c r="A425" s="284">
        <v>408</v>
      </c>
      <c r="B425" s="285"/>
      <c r="C425" s="286"/>
      <c r="D425" s="287"/>
      <c r="E425" s="319"/>
      <c r="F425" s="288"/>
      <c r="G425" s="301"/>
      <c r="H425" s="302"/>
      <c r="I425" s="290"/>
      <c r="J425" s="291"/>
      <c r="K425" s="304"/>
      <c r="L425" s="293"/>
      <c r="M425" s="293"/>
      <c r="N425" s="305"/>
      <c r="O425" s="306"/>
      <c r="P425" s="307"/>
      <c r="Q425" s="308"/>
      <c r="R425" s="309"/>
      <c r="S425" s="299"/>
      <c r="T425" s="292"/>
      <c r="U425" s="300"/>
      <c r="V425" s="293"/>
      <c r="W425" s="323" t="s">
        <v>37</v>
      </c>
      <c r="X425" s="279"/>
      <c r="Y425" s="265"/>
      <c r="Z425" s="266"/>
      <c r="AA425" s="269">
        <f t="shared" si="35"/>
        <v>0</v>
      </c>
      <c r="AB425" s="270"/>
      <c r="AC425" s="255">
        <f t="shared" si="31"/>
        <v>0</v>
      </c>
      <c r="AD425" s="255">
        <f t="shared" si="32"/>
        <v>0</v>
      </c>
      <c r="AE425" s="255">
        <f t="shared" si="33"/>
        <v>0</v>
      </c>
      <c r="AF425" s="255">
        <f t="shared" si="34"/>
        <v>0</v>
      </c>
      <c r="AG425" s="271"/>
    </row>
    <row r="426" spans="1:33" s="21" customFormat="1" ht="16.5" customHeight="1" x14ac:dyDescent="0.2">
      <c r="A426" s="284">
        <v>409</v>
      </c>
      <c r="B426" s="285"/>
      <c r="C426" s="286"/>
      <c r="D426" s="287"/>
      <c r="E426" s="319"/>
      <c r="F426" s="288"/>
      <c r="G426" s="301"/>
      <c r="H426" s="302"/>
      <c r="I426" s="290"/>
      <c r="J426" s="291"/>
      <c r="K426" s="304"/>
      <c r="L426" s="293"/>
      <c r="M426" s="293"/>
      <c r="N426" s="305"/>
      <c r="O426" s="306"/>
      <c r="P426" s="307"/>
      <c r="Q426" s="308"/>
      <c r="R426" s="309"/>
      <c r="S426" s="299"/>
      <c r="T426" s="292"/>
      <c r="U426" s="300"/>
      <c r="V426" s="293"/>
      <c r="W426" s="323" t="s">
        <v>37</v>
      </c>
      <c r="X426" s="279"/>
      <c r="Y426" s="265"/>
      <c r="Z426" s="266"/>
      <c r="AA426" s="269">
        <f t="shared" si="35"/>
        <v>0</v>
      </c>
      <c r="AB426" s="270"/>
      <c r="AC426" s="255">
        <f t="shared" si="31"/>
        <v>0</v>
      </c>
      <c r="AD426" s="255">
        <f t="shared" si="32"/>
        <v>0</v>
      </c>
      <c r="AE426" s="255">
        <f t="shared" si="33"/>
        <v>0</v>
      </c>
      <c r="AF426" s="255">
        <f t="shared" si="34"/>
        <v>0</v>
      </c>
      <c r="AG426" s="271"/>
    </row>
    <row r="427" spans="1:33" s="21" customFormat="1" ht="16.5" customHeight="1" x14ac:dyDescent="0.2">
      <c r="A427" s="284">
        <v>410</v>
      </c>
      <c r="B427" s="285"/>
      <c r="C427" s="286"/>
      <c r="D427" s="287"/>
      <c r="E427" s="319"/>
      <c r="F427" s="288"/>
      <c r="G427" s="301"/>
      <c r="H427" s="302"/>
      <c r="I427" s="290"/>
      <c r="J427" s="291"/>
      <c r="K427" s="304"/>
      <c r="L427" s="293"/>
      <c r="M427" s="293"/>
      <c r="N427" s="305"/>
      <c r="O427" s="306"/>
      <c r="P427" s="307"/>
      <c r="Q427" s="308"/>
      <c r="R427" s="309"/>
      <c r="S427" s="299"/>
      <c r="T427" s="292"/>
      <c r="U427" s="300"/>
      <c r="V427" s="293"/>
      <c r="W427" s="323" t="s">
        <v>37</v>
      </c>
      <c r="X427" s="279"/>
      <c r="Y427" s="265"/>
      <c r="Z427" s="266"/>
      <c r="AA427" s="269">
        <f t="shared" si="35"/>
        <v>0</v>
      </c>
      <c r="AB427" s="270"/>
      <c r="AC427" s="255">
        <f t="shared" si="31"/>
        <v>0</v>
      </c>
      <c r="AD427" s="255">
        <f t="shared" si="32"/>
        <v>0</v>
      </c>
      <c r="AE427" s="255">
        <f t="shared" si="33"/>
        <v>0</v>
      </c>
      <c r="AF427" s="255">
        <f t="shared" si="34"/>
        <v>0</v>
      </c>
      <c r="AG427" s="271"/>
    </row>
    <row r="428" spans="1:33" s="21" customFormat="1" ht="16.5" customHeight="1" x14ac:dyDescent="0.2">
      <c r="A428" s="284">
        <v>411</v>
      </c>
      <c r="B428" s="285"/>
      <c r="C428" s="286"/>
      <c r="D428" s="287"/>
      <c r="E428" s="319"/>
      <c r="F428" s="288"/>
      <c r="G428" s="301"/>
      <c r="H428" s="302"/>
      <c r="I428" s="290"/>
      <c r="J428" s="291"/>
      <c r="K428" s="304"/>
      <c r="L428" s="293"/>
      <c r="M428" s="293"/>
      <c r="N428" s="305"/>
      <c r="O428" s="306"/>
      <c r="P428" s="307"/>
      <c r="Q428" s="308"/>
      <c r="R428" s="309"/>
      <c r="S428" s="299"/>
      <c r="T428" s="292"/>
      <c r="U428" s="300"/>
      <c r="V428" s="293"/>
      <c r="W428" s="323" t="s">
        <v>37</v>
      </c>
      <c r="X428" s="279"/>
      <c r="Y428" s="265"/>
      <c r="Z428" s="266"/>
      <c r="AA428" s="269">
        <f t="shared" si="35"/>
        <v>0</v>
      </c>
      <c r="AB428" s="270"/>
      <c r="AC428" s="255">
        <f t="shared" si="31"/>
        <v>0</v>
      </c>
      <c r="AD428" s="255">
        <f t="shared" si="32"/>
        <v>0</v>
      </c>
      <c r="AE428" s="255">
        <f t="shared" si="33"/>
        <v>0</v>
      </c>
      <c r="AF428" s="255">
        <f t="shared" si="34"/>
        <v>0</v>
      </c>
      <c r="AG428" s="271"/>
    </row>
    <row r="429" spans="1:33" s="21" customFormat="1" ht="16.5" customHeight="1" x14ac:dyDescent="0.2">
      <c r="A429" s="284">
        <v>412</v>
      </c>
      <c r="B429" s="285"/>
      <c r="C429" s="286"/>
      <c r="D429" s="287"/>
      <c r="E429" s="319"/>
      <c r="F429" s="288"/>
      <c r="G429" s="301"/>
      <c r="H429" s="302"/>
      <c r="I429" s="290"/>
      <c r="J429" s="291"/>
      <c r="K429" s="304"/>
      <c r="L429" s="293"/>
      <c r="M429" s="293"/>
      <c r="N429" s="305"/>
      <c r="O429" s="306"/>
      <c r="P429" s="307"/>
      <c r="Q429" s="308"/>
      <c r="R429" s="309"/>
      <c r="S429" s="299"/>
      <c r="T429" s="292"/>
      <c r="U429" s="300"/>
      <c r="V429" s="293"/>
      <c r="W429" s="323" t="s">
        <v>37</v>
      </c>
      <c r="X429" s="279"/>
      <c r="Y429" s="265"/>
      <c r="Z429" s="266"/>
      <c r="AA429" s="269">
        <f t="shared" si="35"/>
        <v>0</v>
      </c>
      <c r="AB429" s="270"/>
      <c r="AC429" s="255">
        <f t="shared" si="31"/>
        <v>0</v>
      </c>
      <c r="AD429" s="255">
        <f t="shared" si="32"/>
        <v>0</v>
      </c>
      <c r="AE429" s="255">
        <f t="shared" si="33"/>
        <v>0</v>
      </c>
      <c r="AF429" s="255">
        <f t="shared" si="34"/>
        <v>0</v>
      </c>
      <c r="AG429" s="271"/>
    </row>
    <row r="430" spans="1:33" s="21" customFormat="1" ht="16.5" customHeight="1" x14ac:dyDescent="0.2">
      <c r="A430" s="284">
        <v>413</v>
      </c>
      <c r="B430" s="285"/>
      <c r="C430" s="286"/>
      <c r="D430" s="287"/>
      <c r="E430" s="319"/>
      <c r="F430" s="288"/>
      <c r="G430" s="301"/>
      <c r="H430" s="302"/>
      <c r="I430" s="290"/>
      <c r="J430" s="291"/>
      <c r="K430" s="304"/>
      <c r="L430" s="293"/>
      <c r="M430" s="293"/>
      <c r="N430" s="305"/>
      <c r="O430" s="306"/>
      <c r="P430" s="307"/>
      <c r="Q430" s="308"/>
      <c r="R430" s="309"/>
      <c r="S430" s="299"/>
      <c r="T430" s="292"/>
      <c r="U430" s="300"/>
      <c r="V430" s="293"/>
      <c r="W430" s="323" t="s">
        <v>37</v>
      </c>
      <c r="X430" s="279"/>
      <c r="Y430" s="265"/>
      <c r="Z430" s="266"/>
      <c r="AA430" s="269">
        <f t="shared" si="35"/>
        <v>0</v>
      </c>
      <c r="AB430" s="270"/>
      <c r="AC430" s="255">
        <f t="shared" si="31"/>
        <v>0</v>
      </c>
      <c r="AD430" s="255">
        <f t="shared" si="32"/>
        <v>0</v>
      </c>
      <c r="AE430" s="255">
        <f t="shared" si="33"/>
        <v>0</v>
      </c>
      <c r="AF430" s="255">
        <f t="shared" si="34"/>
        <v>0</v>
      </c>
      <c r="AG430" s="271"/>
    </row>
    <row r="431" spans="1:33" s="21" customFormat="1" ht="16.5" customHeight="1" x14ac:dyDescent="0.2">
      <c r="A431" s="284">
        <v>414</v>
      </c>
      <c r="B431" s="285"/>
      <c r="C431" s="286"/>
      <c r="D431" s="287"/>
      <c r="E431" s="319"/>
      <c r="F431" s="288"/>
      <c r="G431" s="301"/>
      <c r="H431" s="302"/>
      <c r="I431" s="290"/>
      <c r="J431" s="291"/>
      <c r="K431" s="304"/>
      <c r="L431" s="293"/>
      <c r="M431" s="293"/>
      <c r="N431" s="305"/>
      <c r="O431" s="306"/>
      <c r="P431" s="307"/>
      <c r="Q431" s="308"/>
      <c r="R431" s="309"/>
      <c r="S431" s="299"/>
      <c r="T431" s="292"/>
      <c r="U431" s="300"/>
      <c r="V431" s="293"/>
      <c r="W431" s="323" t="s">
        <v>37</v>
      </c>
      <c r="X431" s="279"/>
      <c r="Y431" s="265"/>
      <c r="Z431" s="266"/>
      <c r="AA431" s="269">
        <f t="shared" si="35"/>
        <v>0</v>
      </c>
      <c r="AB431" s="270"/>
      <c r="AC431" s="255">
        <f t="shared" si="31"/>
        <v>0</v>
      </c>
      <c r="AD431" s="255">
        <f t="shared" si="32"/>
        <v>0</v>
      </c>
      <c r="AE431" s="255">
        <f t="shared" si="33"/>
        <v>0</v>
      </c>
      <c r="AF431" s="255">
        <f t="shared" si="34"/>
        <v>0</v>
      </c>
      <c r="AG431" s="271"/>
    </row>
    <row r="432" spans="1:33" s="21" customFormat="1" ht="16.5" customHeight="1" x14ac:dyDescent="0.2">
      <c r="A432" s="284">
        <v>415</v>
      </c>
      <c r="B432" s="285"/>
      <c r="C432" s="286"/>
      <c r="D432" s="287"/>
      <c r="E432" s="319"/>
      <c r="F432" s="288"/>
      <c r="G432" s="301"/>
      <c r="H432" s="302"/>
      <c r="I432" s="290"/>
      <c r="J432" s="291"/>
      <c r="K432" s="304"/>
      <c r="L432" s="293"/>
      <c r="M432" s="293"/>
      <c r="N432" s="305"/>
      <c r="O432" s="306"/>
      <c r="P432" s="307"/>
      <c r="Q432" s="308"/>
      <c r="R432" s="309"/>
      <c r="S432" s="299"/>
      <c r="T432" s="292"/>
      <c r="U432" s="300"/>
      <c r="V432" s="293"/>
      <c r="W432" s="323" t="s">
        <v>37</v>
      </c>
      <c r="X432" s="279"/>
      <c r="Y432" s="265"/>
      <c r="Z432" s="266"/>
      <c r="AA432" s="269">
        <f t="shared" si="35"/>
        <v>0</v>
      </c>
      <c r="AB432" s="270"/>
      <c r="AC432" s="255">
        <f t="shared" si="31"/>
        <v>0</v>
      </c>
      <c r="AD432" s="255">
        <f t="shared" si="32"/>
        <v>0</v>
      </c>
      <c r="AE432" s="255">
        <f t="shared" si="33"/>
        <v>0</v>
      </c>
      <c r="AF432" s="255">
        <f t="shared" si="34"/>
        <v>0</v>
      </c>
      <c r="AG432" s="271"/>
    </row>
    <row r="433" spans="1:33" s="21" customFormat="1" ht="16.5" customHeight="1" x14ac:dyDescent="0.2">
      <c r="A433" s="284">
        <v>416</v>
      </c>
      <c r="B433" s="285"/>
      <c r="C433" s="286"/>
      <c r="D433" s="287"/>
      <c r="E433" s="319"/>
      <c r="F433" s="288"/>
      <c r="G433" s="301"/>
      <c r="H433" s="302"/>
      <c r="I433" s="290"/>
      <c r="J433" s="291"/>
      <c r="K433" s="304"/>
      <c r="L433" s="293"/>
      <c r="M433" s="293"/>
      <c r="N433" s="305"/>
      <c r="O433" s="306"/>
      <c r="P433" s="307"/>
      <c r="Q433" s="308"/>
      <c r="R433" s="309"/>
      <c r="S433" s="299"/>
      <c r="T433" s="292"/>
      <c r="U433" s="300"/>
      <c r="V433" s="293"/>
      <c r="W433" s="323" t="s">
        <v>37</v>
      </c>
      <c r="X433" s="279"/>
      <c r="Y433" s="265"/>
      <c r="Z433" s="266"/>
      <c r="AA433" s="269">
        <f t="shared" si="35"/>
        <v>0</v>
      </c>
      <c r="AB433" s="270"/>
      <c r="AC433" s="255">
        <f t="shared" si="31"/>
        <v>0</v>
      </c>
      <c r="AD433" s="255">
        <f t="shared" si="32"/>
        <v>0</v>
      </c>
      <c r="AE433" s="255">
        <f t="shared" si="33"/>
        <v>0</v>
      </c>
      <c r="AF433" s="255">
        <f t="shared" si="34"/>
        <v>0</v>
      </c>
      <c r="AG433" s="271"/>
    </row>
    <row r="434" spans="1:33" s="21" customFormat="1" ht="16.5" customHeight="1" x14ac:dyDescent="0.2">
      <c r="A434" s="284">
        <v>417</v>
      </c>
      <c r="B434" s="285"/>
      <c r="C434" s="286"/>
      <c r="D434" s="287"/>
      <c r="E434" s="319"/>
      <c r="F434" s="288"/>
      <c r="G434" s="301"/>
      <c r="H434" s="302"/>
      <c r="I434" s="290"/>
      <c r="J434" s="291"/>
      <c r="K434" s="304"/>
      <c r="L434" s="293"/>
      <c r="M434" s="293"/>
      <c r="N434" s="305"/>
      <c r="O434" s="306"/>
      <c r="P434" s="307"/>
      <c r="Q434" s="308"/>
      <c r="R434" s="309"/>
      <c r="S434" s="299"/>
      <c r="T434" s="292"/>
      <c r="U434" s="300"/>
      <c r="V434" s="293"/>
      <c r="W434" s="323" t="s">
        <v>37</v>
      </c>
      <c r="X434" s="279"/>
      <c r="Y434" s="265"/>
      <c r="Z434" s="266"/>
      <c r="AA434" s="269">
        <f t="shared" si="35"/>
        <v>0</v>
      </c>
      <c r="AB434" s="270"/>
      <c r="AC434" s="255">
        <f t="shared" si="31"/>
        <v>0</v>
      </c>
      <c r="AD434" s="255">
        <f t="shared" si="32"/>
        <v>0</v>
      </c>
      <c r="AE434" s="255">
        <f t="shared" si="33"/>
        <v>0</v>
      </c>
      <c r="AF434" s="255">
        <f t="shared" si="34"/>
        <v>0</v>
      </c>
      <c r="AG434" s="271"/>
    </row>
    <row r="435" spans="1:33" s="21" customFormat="1" ht="16.5" customHeight="1" x14ac:dyDescent="0.2">
      <c r="A435" s="284">
        <v>418</v>
      </c>
      <c r="B435" s="285"/>
      <c r="C435" s="286"/>
      <c r="D435" s="287"/>
      <c r="E435" s="319"/>
      <c r="F435" s="288"/>
      <c r="G435" s="301"/>
      <c r="H435" s="302"/>
      <c r="I435" s="290"/>
      <c r="J435" s="291"/>
      <c r="K435" s="304"/>
      <c r="L435" s="293"/>
      <c r="M435" s="293"/>
      <c r="N435" s="305"/>
      <c r="O435" s="306"/>
      <c r="P435" s="307"/>
      <c r="Q435" s="308"/>
      <c r="R435" s="309"/>
      <c r="S435" s="299"/>
      <c r="T435" s="292"/>
      <c r="U435" s="300"/>
      <c r="V435" s="293"/>
      <c r="W435" s="323" t="s">
        <v>37</v>
      </c>
      <c r="X435" s="279"/>
      <c r="Y435" s="265"/>
      <c r="Z435" s="266"/>
      <c r="AA435" s="269">
        <f t="shared" si="35"/>
        <v>0</v>
      </c>
      <c r="AB435" s="270"/>
      <c r="AC435" s="255">
        <f t="shared" si="31"/>
        <v>0</v>
      </c>
      <c r="AD435" s="255">
        <f t="shared" si="32"/>
        <v>0</v>
      </c>
      <c r="AE435" s="255">
        <f t="shared" si="33"/>
        <v>0</v>
      </c>
      <c r="AF435" s="255">
        <f t="shared" si="34"/>
        <v>0</v>
      </c>
      <c r="AG435" s="271"/>
    </row>
    <row r="436" spans="1:33" s="21" customFormat="1" ht="16.5" customHeight="1" x14ac:dyDescent="0.2">
      <c r="A436" s="284">
        <v>419</v>
      </c>
      <c r="B436" s="285"/>
      <c r="C436" s="286"/>
      <c r="D436" s="287"/>
      <c r="E436" s="319"/>
      <c r="F436" s="288"/>
      <c r="G436" s="301"/>
      <c r="H436" s="302"/>
      <c r="I436" s="290"/>
      <c r="J436" s="291"/>
      <c r="K436" s="304"/>
      <c r="L436" s="293"/>
      <c r="M436" s="293"/>
      <c r="N436" s="305"/>
      <c r="O436" s="306"/>
      <c r="P436" s="307"/>
      <c r="Q436" s="308"/>
      <c r="R436" s="309"/>
      <c r="S436" s="299"/>
      <c r="T436" s="292"/>
      <c r="U436" s="300"/>
      <c r="V436" s="293"/>
      <c r="W436" s="323" t="s">
        <v>37</v>
      </c>
      <c r="X436" s="279"/>
      <c r="Y436" s="265"/>
      <c r="Z436" s="266"/>
      <c r="AA436" s="269">
        <f t="shared" si="35"/>
        <v>0</v>
      </c>
      <c r="AB436" s="270"/>
      <c r="AC436" s="255">
        <f t="shared" si="31"/>
        <v>0</v>
      </c>
      <c r="AD436" s="255">
        <f t="shared" si="32"/>
        <v>0</v>
      </c>
      <c r="AE436" s="255">
        <f t="shared" si="33"/>
        <v>0</v>
      </c>
      <c r="AF436" s="255">
        <f t="shared" si="34"/>
        <v>0</v>
      </c>
      <c r="AG436" s="271"/>
    </row>
    <row r="437" spans="1:33" s="21" customFormat="1" ht="16.5" customHeight="1" x14ac:dyDescent="0.2">
      <c r="A437" s="284">
        <v>420</v>
      </c>
      <c r="B437" s="285"/>
      <c r="C437" s="286"/>
      <c r="D437" s="287"/>
      <c r="E437" s="319"/>
      <c r="F437" s="288"/>
      <c r="G437" s="301"/>
      <c r="H437" s="302"/>
      <c r="I437" s="290"/>
      <c r="J437" s="291"/>
      <c r="K437" s="304"/>
      <c r="L437" s="293"/>
      <c r="M437" s="293"/>
      <c r="N437" s="305"/>
      <c r="O437" s="306"/>
      <c r="P437" s="307"/>
      <c r="Q437" s="308"/>
      <c r="R437" s="309"/>
      <c r="S437" s="299"/>
      <c r="T437" s="292"/>
      <c r="U437" s="300"/>
      <c r="V437" s="293"/>
      <c r="W437" s="323" t="s">
        <v>37</v>
      </c>
      <c r="X437" s="279"/>
      <c r="Y437" s="265"/>
      <c r="Z437" s="266"/>
      <c r="AA437" s="269">
        <f t="shared" si="35"/>
        <v>0</v>
      </c>
      <c r="AB437" s="270"/>
      <c r="AC437" s="255">
        <f t="shared" si="31"/>
        <v>0</v>
      </c>
      <c r="AD437" s="255">
        <f t="shared" si="32"/>
        <v>0</v>
      </c>
      <c r="AE437" s="255">
        <f t="shared" si="33"/>
        <v>0</v>
      </c>
      <c r="AF437" s="255">
        <f t="shared" si="34"/>
        <v>0</v>
      </c>
      <c r="AG437" s="271"/>
    </row>
    <row r="438" spans="1:33" s="21" customFormat="1" ht="16.5" customHeight="1" x14ac:dyDescent="0.2">
      <c r="A438" s="284">
        <v>421</v>
      </c>
      <c r="B438" s="285"/>
      <c r="C438" s="286"/>
      <c r="D438" s="287"/>
      <c r="E438" s="319"/>
      <c r="F438" s="288"/>
      <c r="G438" s="301"/>
      <c r="H438" s="302"/>
      <c r="I438" s="290"/>
      <c r="J438" s="291"/>
      <c r="K438" s="304"/>
      <c r="L438" s="293"/>
      <c r="M438" s="293"/>
      <c r="N438" s="305"/>
      <c r="O438" s="306"/>
      <c r="P438" s="307"/>
      <c r="Q438" s="308"/>
      <c r="R438" s="309"/>
      <c r="S438" s="299"/>
      <c r="T438" s="292"/>
      <c r="U438" s="300"/>
      <c r="V438" s="293"/>
      <c r="W438" s="323" t="s">
        <v>37</v>
      </c>
      <c r="X438" s="279"/>
      <c r="Y438" s="265"/>
      <c r="Z438" s="266"/>
      <c r="AA438" s="269">
        <f t="shared" si="35"/>
        <v>0</v>
      </c>
      <c r="AB438" s="270"/>
      <c r="AC438" s="255">
        <f t="shared" si="31"/>
        <v>0</v>
      </c>
      <c r="AD438" s="255">
        <f t="shared" si="32"/>
        <v>0</v>
      </c>
      <c r="AE438" s="255">
        <f t="shared" si="33"/>
        <v>0</v>
      </c>
      <c r="AF438" s="255">
        <f t="shared" si="34"/>
        <v>0</v>
      </c>
      <c r="AG438" s="271"/>
    </row>
    <row r="439" spans="1:33" s="21" customFormat="1" ht="16.5" customHeight="1" x14ac:dyDescent="0.2">
      <c r="A439" s="284">
        <v>422</v>
      </c>
      <c r="B439" s="285"/>
      <c r="C439" s="286"/>
      <c r="D439" s="287"/>
      <c r="E439" s="319"/>
      <c r="F439" s="288"/>
      <c r="G439" s="301"/>
      <c r="H439" s="302"/>
      <c r="I439" s="290"/>
      <c r="J439" s="291"/>
      <c r="K439" s="304"/>
      <c r="L439" s="293"/>
      <c r="M439" s="293"/>
      <c r="N439" s="305"/>
      <c r="O439" s="306"/>
      <c r="P439" s="307"/>
      <c r="Q439" s="308"/>
      <c r="R439" s="309"/>
      <c r="S439" s="299"/>
      <c r="T439" s="292"/>
      <c r="U439" s="300"/>
      <c r="V439" s="293"/>
      <c r="W439" s="323" t="s">
        <v>37</v>
      </c>
      <c r="X439" s="279"/>
      <c r="Y439" s="265"/>
      <c r="Z439" s="266"/>
      <c r="AA439" s="269">
        <f t="shared" si="35"/>
        <v>0</v>
      </c>
      <c r="AB439" s="270"/>
      <c r="AC439" s="255">
        <f t="shared" si="31"/>
        <v>0</v>
      </c>
      <c r="AD439" s="255">
        <f t="shared" si="32"/>
        <v>0</v>
      </c>
      <c r="AE439" s="255">
        <f t="shared" si="33"/>
        <v>0</v>
      </c>
      <c r="AF439" s="255">
        <f t="shared" si="34"/>
        <v>0</v>
      </c>
      <c r="AG439" s="271"/>
    </row>
    <row r="440" spans="1:33" s="21" customFormat="1" ht="16.5" customHeight="1" x14ac:dyDescent="0.2">
      <c r="A440" s="284">
        <v>423</v>
      </c>
      <c r="B440" s="285"/>
      <c r="C440" s="286"/>
      <c r="D440" s="287"/>
      <c r="E440" s="319"/>
      <c r="F440" s="288"/>
      <c r="G440" s="301"/>
      <c r="H440" s="302"/>
      <c r="I440" s="290"/>
      <c r="J440" s="291"/>
      <c r="K440" s="304"/>
      <c r="L440" s="293"/>
      <c r="M440" s="293"/>
      <c r="N440" s="305"/>
      <c r="O440" s="306"/>
      <c r="P440" s="307"/>
      <c r="Q440" s="308"/>
      <c r="R440" s="309"/>
      <c r="S440" s="299"/>
      <c r="T440" s="292"/>
      <c r="U440" s="300"/>
      <c r="V440" s="293"/>
      <c r="W440" s="323" t="s">
        <v>37</v>
      </c>
      <c r="X440" s="279"/>
      <c r="Y440" s="265"/>
      <c r="Z440" s="266"/>
      <c r="AA440" s="269">
        <f t="shared" si="35"/>
        <v>0</v>
      </c>
      <c r="AB440" s="270"/>
      <c r="AC440" s="255">
        <f t="shared" si="31"/>
        <v>0</v>
      </c>
      <c r="AD440" s="255">
        <f t="shared" si="32"/>
        <v>0</v>
      </c>
      <c r="AE440" s="255">
        <f t="shared" si="33"/>
        <v>0</v>
      </c>
      <c r="AF440" s="255">
        <f t="shared" si="34"/>
        <v>0</v>
      </c>
      <c r="AG440" s="271"/>
    </row>
    <row r="441" spans="1:33" s="21" customFormat="1" ht="16.5" customHeight="1" x14ac:dyDescent="0.2">
      <c r="A441" s="284">
        <v>424</v>
      </c>
      <c r="B441" s="285"/>
      <c r="C441" s="286"/>
      <c r="D441" s="287"/>
      <c r="E441" s="319"/>
      <c r="F441" s="288"/>
      <c r="G441" s="301"/>
      <c r="H441" s="302"/>
      <c r="I441" s="290"/>
      <c r="J441" s="291"/>
      <c r="K441" s="304"/>
      <c r="L441" s="293"/>
      <c r="M441" s="293"/>
      <c r="N441" s="305"/>
      <c r="O441" s="306"/>
      <c r="P441" s="307"/>
      <c r="Q441" s="308"/>
      <c r="R441" s="309"/>
      <c r="S441" s="299"/>
      <c r="T441" s="292"/>
      <c r="U441" s="300"/>
      <c r="V441" s="293"/>
      <c r="W441" s="323" t="s">
        <v>37</v>
      </c>
      <c r="X441" s="279"/>
      <c r="Y441" s="265"/>
      <c r="Z441" s="266"/>
      <c r="AA441" s="269">
        <f t="shared" si="35"/>
        <v>0</v>
      </c>
      <c r="AB441" s="270"/>
      <c r="AC441" s="255">
        <f t="shared" si="31"/>
        <v>0</v>
      </c>
      <c r="AD441" s="255">
        <f t="shared" si="32"/>
        <v>0</v>
      </c>
      <c r="AE441" s="255">
        <f t="shared" si="33"/>
        <v>0</v>
      </c>
      <c r="AF441" s="255">
        <f t="shared" si="34"/>
        <v>0</v>
      </c>
      <c r="AG441" s="271"/>
    </row>
    <row r="442" spans="1:33" s="21" customFormat="1" ht="16.5" customHeight="1" x14ac:dyDescent="0.2">
      <c r="A442" s="284">
        <v>425</v>
      </c>
      <c r="B442" s="285"/>
      <c r="C442" s="286"/>
      <c r="D442" s="287"/>
      <c r="E442" s="319"/>
      <c r="F442" s="288"/>
      <c r="G442" s="301"/>
      <c r="H442" s="302"/>
      <c r="I442" s="290"/>
      <c r="J442" s="291"/>
      <c r="K442" s="304"/>
      <c r="L442" s="293"/>
      <c r="M442" s="293"/>
      <c r="N442" s="305"/>
      <c r="O442" s="306"/>
      <c r="P442" s="307"/>
      <c r="Q442" s="308"/>
      <c r="R442" s="309"/>
      <c r="S442" s="299"/>
      <c r="T442" s="292"/>
      <c r="U442" s="300"/>
      <c r="V442" s="293"/>
      <c r="W442" s="323" t="s">
        <v>37</v>
      </c>
      <c r="X442" s="279"/>
      <c r="Y442" s="265"/>
      <c r="Z442" s="266"/>
      <c r="AA442" s="269">
        <f t="shared" si="35"/>
        <v>0</v>
      </c>
      <c r="AB442" s="270"/>
      <c r="AC442" s="255">
        <f t="shared" si="31"/>
        <v>0</v>
      </c>
      <c r="AD442" s="255">
        <f t="shared" si="32"/>
        <v>0</v>
      </c>
      <c r="AE442" s="255">
        <f t="shared" si="33"/>
        <v>0</v>
      </c>
      <c r="AF442" s="255">
        <f t="shared" si="34"/>
        <v>0</v>
      </c>
      <c r="AG442" s="271"/>
    </row>
    <row r="443" spans="1:33" s="21" customFormat="1" ht="16.5" customHeight="1" x14ac:dyDescent="0.2">
      <c r="A443" s="284">
        <v>426</v>
      </c>
      <c r="B443" s="285"/>
      <c r="C443" s="286"/>
      <c r="D443" s="287"/>
      <c r="E443" s="319"/>
      <c r="F443" s="288"/>
      <c r="G443" s="301"/>
      <c r="H443" s="302"/>
      <c r="I443" s="290"/>
      <c r="J443" s="291"/>
      <c r="K443" s="304"/>
      <c r="L443" s="293"/>
      <c r="M443" s="293"/>
      <c r="N443" s="305"/>
      <c r="O443" s="306"/>
      <c r="P443" s="307"/>
      <c r="Q443" s="308"/>
      <c r="R443" s="309"/>
      <c r="S443" s="299"/>
      <c r="T443" s="292"/>
      <c r="U443" s="300"/>
      <c r="V443" s="293"/>
      <c r="W443" s="323" t="s">
        <v>37</v>
      </c>
      <c r="X443" s="279"/>
      <c r="Y443" s="265"/>
      <c r="Z443" s="266"/>
      <c r="AA443" s="269">
        <f t="shared" si="35"/>
        <v>0</v>
      </c>
      <c r="AB443" s="270"/>
      <c r="AC443" s="255">
        <f t="shared" si="31"/>
        <v>0</v>
      </c>
      <c r="AD443" s="255">
        <f t="shared" si="32"/>
        <v>0</v>
      </c>
      <c r="AE443" s="255">
        <f t="shared" si="33"/>
        <v>0</v>
      </c>
      <c r="AF443" s="255">
        <f t="shared" si="34"/>
        <v>0</v>
      </c>
      <c r="AG443" s="271"/>
    </row>
    <row r="444" spans="1:33" s="21" customFormat="1" ht="16.5" customHeight="1" x14ac:dyDescent="0.2">
      <c r="A444" s="284">
        <v>427</v>
      </c>
      <c r="B444" s="285"/>
      <c r="C444" s="286"/>
      <c r="D444" s="287"/>
      <c r="E444" s="319"/>
      <c r="F444" s="288"/>
      <c r="G444" s="301"/>
      <c r="H444" s="302"/>
      <c r="I444" s="290"/>
      <c r="J444" s="291"/>
      <c r="K444" s="304"/>
      <c r="L444" s="293"/>
      <c r="M444" s="293"/>
      <c r="N444" s="305"/>
      <c r="O444" s="306"/>
      <c r="P444" s="307"/>
      <c r="Q444" s="308"/>
      <c r="R444" s="309"/>
      <c r="S444" s="299"/>
      <c r="T444" s="292"/>
      <c r="U444" s="300"/>
      <c r="V444" s="293"/>
      <c r="W444" s="323" t="s">
        <v>37</v>
      </c>
      <c r="X444" s="279"/>
      <c r="Y444" s="265"/>
      <c r="Z444" s="266"/>
      <c r="AA444" s="269">
        <f t="shared" si="35"/>
        <v>0</v>
      </c>
      <c r="AB444" s="270"/>
      <c r="AC444" s="255">
        <f t="shared" si="31"/>
        <v>0</v>
      </c>
      <c r="AD444" s="255">
        <f t="shared" si="32"/>
        <v>0</v>
      </c>
      <c r="AE444" s="255">
        <f t="shared" si="33"/>
        <v>0</v>
      </c>
      <c r="AF444" s="255">
        <f t="shared" si="34"/>
        <v>0</v>
      </c>
      <c r="AG444" s="271"/>
    </row>
    <row r="445" spans="1:33" s="21" customFormat="1" ht="16.5" customHeight="1" x14ac:dyDescent="0.2">
      <c r="A445" s="284">
        <v>428</v>
      </c>
      <c r="B445" s="285"/>
      <c r="C445" s="286"/>
      <c r="D445" s="287"/>
      <c r="E445" s="319"/>
      <c r="F445" s="288"/>
      <c r="G445" s="301"/>
      <c r="H445" s="302"/>
      <c r="I445" s="290"/>
      <c r="J445" s="291"/>
      <c r="K445" s="304"/>
      <c r="L445" s="293"/>
      <c r="M445" s="293"/>
      <c r="N445" s="305"/>
      <c r="O445" s="306"/>
      <c r="P445" s="307"/>
      <c r="Q445" s="308"/>
      <c r="R445" s="309"/>
      <c r="S445" s="299"/>
      <c r="T445" s="292"/>
      <c r="U445" s="300"/>
      <c r="V445" s="293"/>
      <c r="W445" s="323" t="s">
        <v>37</v>
      </c>
      <c r="X445" s="279"/>
      <c r="Y445" s="265"/>
      <c r="Z445" s="266"/>
      <c r="AA445" s="269">
        <f t="shared" si="35"/>
        <v>0</v>
      </c>
      <c r="AB445" s="270"/>
      <c r="AC445" s="255">
        <f t="shared" si="31"/>
        <v>0</v>
      </c>
      <c r="AD445" s="255">
        <f t="shared" si="32"/>
        <v>0</v>
      </c>
      <c r="AE445" s="255">
        <f t="shared" si="33"/>
        <v>0</v>
      </c>
      <c r="AF445" s="255">
        <f t="shared" si="34"/>
        <v>0</v>
      </c>
      <c r="AG445" s="271"/>
    </row>
    <row r="446" spans="1:33" s="21" customFormat="1" ht="16.5" customHeight="1" x14ac:dyDescent="0.2">
      <c r="A446" s="284">
        <v>429</v>
      </c>
      <c r="B446" s="285"/>
      <c r="C446" s="286"/>
      <c r="D446" s="287"/>
      <c r="E446" s="319"/>
      <c r="F446" s="288"/>
      <c r="G446" s="301"/>
      <c r="H446" s="302"/>
      <c r="I446" s="290"/>
      <c r="J446" s="291"/>
      <c r="K446" s="304"/>
      <c r="L446" s="293"/>
      <c r="M446" s="293"/>
      <c r="N446" s="305"/>
      <c r="O446" s="306"/>
      <c r="P446" s="307"/>
      <c r="Q446" s="308"/>
      <c r="R446" s="309"/>
      <c r="S446" s="299"/>
      <c r="T446" s="292"/>
      <c r="U446" s="300"/>
      <c r="V446" s="293"/>
      <c r="W446" s="323" t="s">
        <v>37</v>
      </c>
      <c r="X446" s="279"/>
      <c r="Y446" s="265"/>
      <c r="Z446" s="266"/>
      <c r="AA446" s="269">
        <f t="shared" si="35"/>
        <v>0</v>
      </c>
      <c r="AB446" s="270"/>
      <c r="AC446" s="255">
        <f t="shared" si="31"/>
        <v>0</v>
      </c>
      <c r="AD446" s="255">
        <f t="shared" si="32"/>
        <v>0</v>
      </c>
      <c r="AE446" s="255">
        <f t="shared" si="33"/>
        <v>0</v>
      </c>
      <c r="AF446" s="255">
        <f t="shared" si="34"/>
        <v>0</v>
      </c>
      <c r="AG446" s="271"/>
    </row>
    <row r="447" spans="1:33" s="21" customFormat="1" ht="16.5" customHeight="1" x14ac:dyDescent="0.2">
      <c r="A447" s="284">
        <v>430</v>
      </c>
      <c r="B447" s="285"/>
      <c r="C447" s="286"/>
      <c r="D447" s="287"/>
      <c r="E447" s="319"/>
      <c r="F447" s="288"/>
      <c r="G447" s="301"/>
      <c r="H447" s="302"/>
      <c r="I447" s="290"/>
      <c r="J447" s="291"/>
      <c r="K447" s="304"/>
      <c r="L447" s="293"/>
      <c r="M447" s="293"/>
      <c r="N447" s="305"/>
      <c r="O447" s="306"/>
      <c r="P447" s="307"/>
      <c r="Q447" s="308"/>
      <c r="R447" s="309"/>
      <c r="S447" s="299"/>
      <c r="T447" s="292"/>
      <c r="U447" s="300"/>
      <c r="V447" s="293"/>
      <c r="W447" s="323" t="s">
        <v>37</v>
      </c>
      <c r="X447" s="279"/>
      <c r="Y447" s="265"/>
      <c r="Z447" s="266"/>
      <c r="AA447" s="269">
        <f t="shared" si="35"/>
        <v>0</v>
      </c>
      <c r="AB447" s="270"/>
      <c r="AC447" s="255">
        <f t="shared" si="31"/>
        <v>0</v>
      </c>
      <c r="AD447" s="255">
        <f t="shared" si="32"/>
        <v>0</v>
      </c>
      <c r="AE447" s="255">
        <f t="shared" si="33"/>
        <v>0</v>
      </c>
      <c r="AF447" s="255">
        <f t="shared" si="34"/>
        <v>0</v>
      </c>
      <c r="AG447" s="271"/>
    </row>
    <row r="448" spans="1:33" s="21" customFormat="1" ht="16.5" customHeight="1" x14ac:dyDescent="0.2">
      <c r="A448" s="284">
        <v>431</v>
      </c>
      <c r="B448" s="285"/>
      <c r="C448" s="286"/>
      <c r="D448" s="287"/>
      <c r="E448" s="319"/>
      <c r="F448" s="288"/>
      <c r="G448" s="301"/>
      <c r="H448" s="302"/>
      <c r="I448" s="290"/>
      <c r="J448" s="291"/>
      <c r="K448" s="304"/>
      <c r="L448" s="293"/>
      <c r="M448" s="293"/>
      <c r="N448" s="305"/>
      <c r="O448" s="306"/>
      <c r="P448" s="307"/>
      <c r="Q448" s="308"/>
      <c r="R448" s="309"/>
      <c r="S448" s="299"/>
      <c r="T448" s="292"/>
      <c r="U448" s="300"/>
      <c r="V448" s="293"/>
      <c r="W448" s="323" t="s">
        <v>37</v>
      </c>
      <c r="X448" s="279"/>
      <c r="Y448" s="265"/>
      <c r="Z448" s="266"/>
      <c r="AA448" s="269">
        <f t="shared" si="35"/>
        <v>0</v>
      </c>
      <c r="AB448" s="270"/>
      <c r="AC448" s="255">
        <f t="shared" si="31"/>
        <v>0</v>
      </c>
      <c r="AD448" s="255">
        <f t="shared" si="32"/>
        <v>0</v>
      </c>
      <c r="AE448" s="255">
        <f t="shared" si="33"/>
        <v>0</v>
      </c>
      <c r="AF448" s="255">
        <f t="shared" si="34"/>
        <v>0</v>
      </c>
      <c r="AG448" s="271"/>
    </row>
    <row r="449" spans="1:33" s="21" customFormat="1" ht="16.5" customHeight="1" x14ac:dyDescent="0.2">
      <c r="A449" s="284">
        <v>432</v>
      </c>
      <c r="B449" s="285"/>
      <c r="C449" s="286"/>
      <c r="D449" s="287"/>
      <c r="E449" s="319"/>
      <c r="F449" s="288"/>
      <c r="G449" s="301"/>
      <c r="H449" s="302"/>
      <c r="I449" s="290"/>
      <c r="J449" s="291"/>
      <c r="K449" s="304"/>
      <c r="L449" s="293"/>
      <c r="M449" s="293"/>
      <c r="N449" s="305"/>
      <c r="O449" s="306"/>
      <c r="P449" s="307"/>
      <c r="Q449" s="308"/>
      <c r="R449" s="309"/>
      <c r="S449" s="299"/>
      <c r="T449" s="292"/>
      <c r="U449" s="300"/>
      <c r="V449" s="293"/>
      <c r="W449" s="323" t="s">
        <v>37</v>
      </c>
      <c r="X449" s="279"/>
      <c r="Y449" s="265"/>
      <c r="Z449" s="266"/>
      <c r="AA449" s="269">
        <f t="shared" si="35"/>
        <v>0</v>
      </c>
      <c r="AB449" s="270"/>
      <c r="AC449" s="255">
        <f t="shared" si="31"/>
        <v>0</v>
      </c>
      <c r="AD449" s="255">
        <f t="shared" si="32"/>
        <v>0</v>
      </c>
      <c r="AE449" s="255">
        <f t="shared" si="33"/>
        <v>0</v>
      </c>
      <c r="AF449" s="255">
        <f t="shared" si="34"/>
        <v>0</v>
      </c>
      <c r="AG449" s="271"/>
    </row>
    <row r="450" spans="1:33" s="21" customFormat="1" ht="16.5" customHeight="1" x14ac:dyDescent="0.2">
      <c r="A450" s="284">
        <v>433</v>
      </c>
      <c r="B450" s="285"/>
      <c r="C450" s="286"/>
      <c r="D450" s="287"/>
      <c r="E450" s="319"/>
      <c r="F450" s="288"/>
      <c r="G450" s="301"/>
      <c r="H450" s="302"/>
      <c r="I450" s="290"/>
      <c r="J450" s="291"/>
      <c r="K450" s="304"/>
      <c r="L450" s="293"/>
      <c r="M450" s="293"/>
      <c r="N450" s="305"/>
      <c r="O450" s="306"/>
      <c r="P450" s="307"/>
      <c r="Q450" s="308"/>
      <c r="R450" s="309"/>
      <c r="S450" s="299"/>
      <c r="T450" s="292"/>
      <c r="U450" s="300"/>
      <c r="V450" s="293"/>
      <c r="W450" s="323" t="s">
        <v>37</v>
      </c>
      <c r="X450" s="279"/>
      <c r="Y450" s="265"/>
      <c r="Z450" s="266"/>
      <c r="AA450" s="269">
        <f t="shared" si="35"/>
        <v>0</v>
      </c>
      <c r="AB450" s="270"/>
      <c r="AC450" s="255">
        <f t="shared" si="31"/>
        <v>0</v>
      </c>
      <c r="AD450" s="255">
        <f t="shared" si="32"/>
        <v>0</v>
      </c>
      <c r="AE450" s="255">
        <f t="shared" si="33"/>
        <v>0</v>
      </c>
      <c r="AF450" s="255">
        <f t="shared" si="34"/>
        <v>0</v>
      </c>
      <c r="AG450" s="271"/>
    </row>
    <row r="451" spans="1:33" s="21" customFormat="1" ht="16.5" customHeight="1" x14ac:dyDescent="0.2">
      <c r="A451" s="284">
        <v>434</v>
      </c>
      <c r="B451" s="285"/>
      <c r="C451" s="286"/>
      <c r="D451" s="287"/>
      <c r="E451" s="319"/>
      <c r="F451" s="288"/>
      <c r="G451" s="301"/>
      <c r="H451" s="302"/>
      <c r="I451" s="290"/>
      <c r="J451" s="291"/>
      <c r="K451" s="304"/>
      <c r="L451" s="293"/>
      <c r="M451" s="293"/>
      <c r="N451" s="305"/>
      <c r="O451" s="306"/>
      <c r="P451" s="307"/>
      <c r="Q451" s="308"/>
      <c r="R451" s="309"/>
      <c r="S451" s="299"/>
      <c r="T451" s="292"/>
      <c r="U451" s="300"/>
      <c r="V451" s="293"/>
      <c r="W451" s="323" t="s">
        <v>37</v>
      </c>
      <c r="X451" s="279"/>
      <c r="Y451" s="265"/>
      <c r="Z451" s="266"/>
      <c r="AA451" s="269">
        <f t="shared" si="35"/>
        <v>0</v>
      </c>
      <c r="AB451" s="270"/>
      <c r="AC451" s="255">
        <f t="shared" si="31"/>
        <v>0</v>
      </c>
      <c r="AD451" s="255">
        <f t="shared" si="32"/>
        <v>0</v>
      </c>
      <c r="AE451" s="255">
        <f t="shared" si="33"/>
        <v>0</v>
      </c>
      <c r="AF451" s="255">
        <f t="shared" si="34"/>
        <v>0</v>
      </c>
      <c r="AG451" s="271"/>
    </row>
    <row r="452" spans="1:33" s="21" customFormat="1" ht="16.5" customHeight="1" x14ac:dyDescent="0.2">
      <c r="A452" s="284">
        <v>435</v>
      </c>
      <c r="B452" s="285"/>
      <c r="C452" s="286"/>
      <c r="D452" s="287"/>
      <c r="E452" s="319"/>
      <c r="F452" s="288"/>
      <c r="G452" s="301"/>
      <c r="H452" s="302"/>
      <c r="I452" s="290"/>
      <c r="J452" s="291"/>
      <c r="K452" s="304"/>
      <c r="L452" s="293"/>
      <c r="M452" s="293"/>
      <c r="N452" s="305"/>
      <c r="O452" s="306"/>
      <c r="P452" s="307"/>
      <c r="Q452" s="308"/>
      <c r="R452" s="309"/>
      <c r="S452" s="299"/>
      <c r="T452" s="292"/>
      <c r="U452" s="300"/>
      <c r="V452" s="293"/>
      <c r="W452" s="323" t="s">
        <v>37</v>
      </c>
      <c r="X452" s="279"/>
      <c r="Y452" s="265"/>
      <c r="Z452" s="266"/>
      <c r="AA452" s="269">
        <f t="shared" si="35"/>
        <v>0</v>
      </c>
      <c r="AB452" s="270"/>
      <c r="AC452" s="255">
        <f t="shared" si="31"/>
        <v>0</v>
      </c>
      <c r="AD452" s="255">
        <f t="shared" si="32"/>
        <v>0</v>
      </c>
      <c r="AE452" s="255">
        <f t="shared" si="33"/>
        <v>0</v>
      </c>
      <c r="AF452" s="255">
        <f t="shared" si="34"/>
        <v>0</v>
      </c>
      <c r="AG452" s="271"/>
    </row>
    <row r="453" spans="1:33" s="21" customFormat="1" ht="16.5" customHeight="1" x14ac:dyDescent="0.2">
      <c r="A453" s="284">
        <v>436</v>
      </c>
      <c r="B453" s="285"/>
      <c r="C453" s="286"/>
      <c r="D453" s="287"/>
      <c r="E453" s="319"/>
      <c r="F453" s="288"/>
      <c r="G453" s="301"/>
      <c r="H453" s="302"/>
      <c r="I453" s="290"/>
      <c r="J453" s="291"/>
      <c r="K453" s="304"/>
      <c r="L453" s="293"/>
      <c r="M453" s="293"/>
      <c r="N453" s="305"/>
      <c r="O453" s="306"/>
      <c r="P453" s="307"/>
      <c r="Q453" s="308"/>
      <c r="R453" s="309"/>
      <c r="S453" s="299"/>
      <c r="T453" s="292"/>
      <c r="U453" s="300"/>
      <c r="V453" s="293"/>
      <c r="W453" s="323" t="s">
        <v>37</v>
      </c>
      <c r="X453" s="279"/>
      <c r="Y453" s="265"/>
      <c r="Z453" s="266"/>
      <c r="AA453" s="269">
        <f t="shared" si="35"/>
        <v>0</v>
      </c>
      <c r="AB453" s="270"/>
      <c r="AC453" s="255">
        <f t="shared" si="31"/>
        <v>0</v>
      </c>
      <c r="AD453" s="255">
        <f t="shared" si="32"/>
        <v>0</v>
      </c>
      <c r="AE453" s="255">
        <f t="shared" si="33"/>
        <v>0</v>
      </c>
      <c r="AF453" s="255">
        <f t="shared" si="34"/>
        <v>0</v>
      </c>
      <c r="AG453" s="271"/>
    </row>
    <row r="454" spans="1:33" s="21" customFormat="1" ht="16.5" customHeight="1" x14ac:dyDescent="0.2">
      <c r="A454" s="284">
        <v>437</v>
      </c>
      <c r="B454" s="285"/>
      <c r="C454" s="286"/>
      <c r="D454" s="287"/>
      <c r="E454" s="319"/>
      <c r="F454" s="288"/>
      <c r="G454" s="301"/>
      <c r="H454" s="302"/>
      <c r="I454" s="290"/>
      <c r="J454" s="291"/>
      <c r="K454" s="304"/>
      <c r="L454" s="293"/>
      <c r="M454" s="293"/>
      <c r="N454" s="305"/>
      <c r="O454" s="306"/>
      <c r="P454" s="307"/>
      <c r="Q454" s="308"/>
      <c r="R454" s="309"/>
      <c r="S454" s="299"/>
      <c r="T454" s="292"/>
      <c r="U454" s="300"/>
      <c r="V454" s="293"/>
      <c r="W454" s="323" t="s">
        <v>37</v>
      </c>
      <c r="X454" s="279"/>
      <c r="Y454" s="265"/>
      <c r="Z454" s="266"/>
      <c r="AA454" s="269">
        <f t="shared" si="35"/>
        <v>0</v>
      </c>
      <c r="AB454" s="270"/>
      <c r="AC454" s="255">
        <f t="shared" si="31"/>
        <v>0</v>
      </c>
      <c r="AD454" s="255">
        <f t="shared" si="32"/>
        <v>0</v>
      </c>
      <c r="AE454" s="255">
        <f t="shared" si="33"/>
        <v>0</v>
      </c>
      <c r="AF454" s="255">
        <f t="shared" si="34"/>
        <v>0</v>
      </c>
      <c r="AG454" s="271"/>
    </row>
    <row r="455" spans="1:33" s="21" customFormat="1" ht="16.5" customHeight="1" x14ac:dyDescent="0.2">
      <c r="A455" s="284">
        <v>438</v>
      </c>
      <c r="B455" s="285"/>
      <c r="C455" s="286"/>
      <c r="D455" s="287"/>
      <c r="E455" s="319"/>
      <c r="F455" s="288"/>
      <c r="G455" s="301"/>
      <c r="H455" s="302"/>
      <c r="I455" s="290"/>
      <c r="J455" s="291"/>
      <c r="K455" s="304"/>
      <c r="L455" s="293"/>
      <c r="M455" s="293"/>
      <c r="N455" s="305"/>
      <c r="O455" s="306"/>
      <c r="P455" s="307"/>
      <c r="Q455" s="308"/>
      <c r="R455" s="309"/>
      <c r="S455" s="299"/>
      <c r="T455" s="292"/>
      <c r="U455" s="300"/>
      <c r="V455" s="293"/>
      <c r="W455" s="323" t="s">
        <v>37</v>
      </c>
      <c r="X455" s="279"/>
      <c r="Y455" s="265"/>
      <c r="Z455" s="266"/>
      <c r="AA455" s="269">
        <f t="shared" si="35"/>
        <v>0</v>
      </c>
      <c r="AB455" s="270"/>
      <c r="AC455" s="255">
        <f t="shared" si="31"/>
        <v>0</v>
      </c>
      <c r="AD455" s="255">
        <f t="shared" si="32"/>
        <v>0</v>
      </c>
      <c r="AE455" s="255">
        <f t="shared" si="33"/>
        <v>0</v>
      </c>
      <c r="AF455" s="255">
        <f t="shared" si="34"/>
        <v>0</v>
      </c>
      <c r="AG455" s="271"/>
    </row>
    <row r="456" spans="1:33" s="21" customFormat="1" ht="16.5" customHeight="1" x14ac:dyDescent="0.2">
      <c r="A456" s="284">
        <v>439</v>
      </c>
      <c r="B456" s="285"/>
      <c r="C456" s="286"/>
      <c r="D456" s="287"/>
      <c r="E456" s="319"/>
      <c r="F456" s="288"/>
      <c r="G456" s="301"/>
      <c r="H456" s="302"/>
      <c r="I456" s="290"/>
      <c r="J456" s="291"/>
      <c r="K456" s="304"/>
      <c r="L456" s="293"/>
      <c r="M456" s="293"/>
      <c r="N456" s="305"/>
      <c r="O456" s="306"/>
      <c r="P456" s="307"/>
      <c r="Q456" s="308"/>
      <c r="R456" s="309"/>
      <c r="S456" s="299"/>
      <c r="T456" s="292"/>
      <c r="U456" s="300"/>
      <c r="V456" s="293"/>
      <c r="W456" s="323" t="s">
        <v>37</v>
      </c>
      <c r="X456" s="279"/>
      <c r="Y456" s="265"/>
      <c r="Z456" s="266"/>
      <c r="AA456" s="269">
        <f t="shared" si="35"/>
        <v>0</v>
      </c>
      <c r="AB456" s="270"/>
      <c r="AC456" s="255">
        <f t="shared" si="31"/>
        <v>0</v>
      </c>
      <c r="AD456" s="255">
        <f t="shared" si="32"/>
        <v>0</v>
      </c>
      <c r="AE456" s="255">
        <f t="shared" si="33"/>
        <v>0</v>
      </c>
      <c r="AF456" s="255">
        <f t="shared" si="34"/>
        <v>0</v>
      </c>
      <c r="AG456" s="271"/>
    </row>
    <row r="457" spans="1:33" s="21" customFormat="1" ht="16.5" customHeight="1" x14ac:dyDescent="0.2">
      <c r="A457" s="284">
        <v>440</v>
      </c>
      <c r="B457" s="285"/>
      <c r="C457" s="286"/>
      <c r="D457" s="287"/>
      <c r="E457" s="319"/>
      <c r="F457" s="288"/>
      <c r="G457" s="301"/>
      <c r="H457" s="302"/>
      <c r="I457" s="290"/>
      <c r="J457" s="291"/>
      <c r="K457" s="304"/>
      <c r="L457" s="293"/>
      <c r="M457" s="293"/>
      <c r="N457" s="305"/>
      <c r="O457" s="306"/>
      <c r="P457" s="307"/>
      <c r="Q457" s="308"/>
      <c r="R457" s="309"/>
      <c r="S457" s="299"/>
      <c r="T457" s="292"/>
      <c r="U457" s="300"/>
      <c r="V457" s="293"/>
      <c r="W457" s="323" t="s">
        <v>37</v>
      </c>
      <c r="X457" s="279"/>
      <c r="Y457" s="265"/>
      <c r="Z457" s="266"/>
      <c r="AA457" s="269">
        <f t="shared" si="35"/>
        <v>0</v>
      </c>
      <c r="AB457" s="270"/>
      <c r="AC457" s="255">
        <f t="shared" si="31"/>
        <v>0</v>
      </c>
      <c r="AD457" s="255">
        <f t="shared" si="32"/>
        <v>0</v>
      </c>
      <c r="AE457" s="255">
        <f t="shared" si="33"/>
        <v>0</v>
      </c>
      <c r="AF457" s="255">
        <f t="shared" si="34"/>
        <v>0</v>
      </c>
      <c r="AG457" s="271"/>
    </row>
    <row r="458" spans="1:33" s="21" customFormat="1" ht="16.5" customHeight="1" x14ac:dyDescent="0.2">
      <c r="A458" s="284">
        <v>441</v>
      </c>
      <c r="B458" s="285"/>
      <c r="C458" s="286"/>
      <c r="D458" s="287"/>
      <c r="E458" s="319"/>
      <c r="F458" s="288"/>
      <c r="G458" s="301"/>
      <c r="H458" s="302"/>
      <c r="I458" s="290"/>
      <c r="J458" s="291"/>
      <c r="K458" s="304"/>
      <c r="L458" s="293"/>
      <c r="M458" s="293"/>
      <c r="N458" s="305"/>
      <c r="O458" s="306"/>
      <c r="P458" s="307"/>
      <c r="Q458" s="308"/>
      <c r="R458" s="309"/>
      <c r="S458" s="299"/>
      <c r="T458" s="292"/>
      <c r="U458" s="300"/>
      <c r="V458" s="293"/>
      <c r="W458" s="323" t="s">
        <v>37</v>
      </c>
      <c r="X458" s="279"/>
      <c r="Y458" s="265"/>
      <c r="Z458" s="266"/>
      <c r="AA458" s="269">
        <f t="shared" si="35"/>
        <v>0</v>
      </c>
      <c r="AB458" s="270"/>
      <c r="AC458" s="255">
        <f t="shared" si="31"/>
        <v>0</v>
      </c>
      <c r="AD458" s="255">
        <f t="shared" si="32"/>
        <v>0</v>
      </c>
      <c r="AE458" s="255">
        <f t="shared" si="33"/>
        <v>0</v>
      </c>
      <c r="AF458" s="255">
        <f t="shared" si="34"/>
        <v>0</v>
      </c>
      <c r="AG458" s="271"/>
    </row>
    <row r="459" spans="1:33" s="21" customFormat="1" ht="16.5" customHeight="1" x14ac:dyDescent="0.2">
      <c r="A459" s="284">
        <v>442</v>
      </c>
      <c r="B459" s="285"/>
      <c r="C459" s="286"/>
      <c r="D459" s="287"/>
      <c r="E459" s="319"/>
      <c r="F459" s="288"/>
      <c r="G459" s="301"/>
      <c r="H459" s="302"/>
      <c r="I459" s="290"/>
      <c r="J459" s="291"/>
      <c r="K459" s="304"/>
      <c r="L459" s="293"/>
      <c r="M459" s="293"/>
      <c r="N459" s="305"/>
      <c r="O459" s="306"/>
      <c r="P459" s="307"/>
      <c r="Q459" s="308"/>
      <c r="R459" s="309"/>
      <c r="S459" s="299"/>
      <c r="T459" s="292"/>
      <c r="U459" s="300"/>
      <c r="V459" s="293"/>
      <c r="W459" s="323" t="s">
        <v>37</v>
      </c>
      <c r="X459" s="279"/>
      <c r="Y459" s="265"/>
      <c r="Z459" s="266"/>
      <c r="AA459" s="269">
        <f t="shared" si="35"/>
        <v>0</v>
      </c>
      <c r="AB459" s="270"/>
      <c r="AC459" s="255">
        <f t="shared" si="31"/>
        <v>0</v>
      </c>
      <c r="AD459" s="255">
        <f t="shared" si="32"/>
        <v>0</v>
      </c>
      <c r="AE459" s="255">
        <f t="shared" si="33"/>
        <v>0</v>
      </c>
      <c r="AF459" s="255">
        <f t="shared" si="34"/>
        <v>0</v>
      </c>
      <c r="AG459" s="271"/>
    </row>
    <row r="460" spans="1:33" s="21" customFormat="1" ht="16.5" customHeight="1" x14ac:dyDescent="0.2">
      <c r="A460" s="284">
        <v>443</v>
      </c>
      <c r="B460" s="285"/>
      <c r="C460" s="286"/>
      <c r="D460" s="287"/>
      <c r="E460" s="319"/>
      <c r="F460" s="288"/>
      <c r="G460" s="301"/>
      <c r="H460" s="302"/>
      <c r="I460" s="290"/>
      <c r="J460" s="291"/>
      <c r="K460" s="304"/>
      <c r="L460" s="293"/>
      <c r="M460" s="293"/>
      <c r="N460" s="305"/>
      <c r="O460" s="306"/>
      <c r="P460" s="307"/>
      <c r="Q460" s="308"/>
      <c r="R460" s="309"/>
      <c r="S460" s="299"/>
      <c r="T460" s="292"/>
      <c r="U460" s="300"/>
      <c r="V460" s="293"/>
      <c r="W460" s="323" t="s">
        <v>37</v>
      </c>
      <c r="X460" s="279"/>
      <c r="Y460" s="265"/>
      <c r="Z460" s="266"/>
      <c r="AA460" s="269">
        <f t="shared" si="35"/>
        <v>0</v>
      </c>
      <c r="AB460" s="270"/>
      <c r="AC460" s="255">
        <f t="shared" si="31"/>
        <v>0</v>
      </c>
      <c r="AD460" s="255">
        <f t="shared" si="32"/>
        <v>0</v>
      </c>
      <c r="AE460" s="255">
        <f t="shared" si="33"/>
        <v>0</v>
      </c>
      <c r="AF460" s="255">
        <f t="shared" si="34"/>
        <v>0</v>
      </c>
      <c r="AG460" s="271"/>
    </row>
    <row r="461" spans="1:33" s="21" customFormat="1" ht="16.5" customHeight="1" x14ac:dyDescent="0.2">
      <c r="A461" s="284">
        <v>444</v>
      </c>
      <c r="B461" s="285"/>
      <c r="C461" s="286"/>
      <c r="D461" s="287"/>
      <c r="E461" s="319"/>
      <c r="F461" s="288"/>
      <c r="G461" s="301"/>
      <c r="H461" s="302"/>
      <c r="I461" s="290"/>
      <c r="J461" s="291"/>
      <c r="K461" s="304"/>
      <c r="L461" s="293"/>
      <c r="M461" s="293"/>
      <c r="N461" s="305"/>
      <c r="O461" s="306"/>
      <c r="P461" s="307"/>
      <c r="Q461" s="308"/>
      <c r="R461" s="309"/>
      <c r="S461" s="299"/>
      <c r="T461" s="292"/>
      <c r="U461" s="300"/>
      <c r="V461" s="293"/>
      <c r="W461" s="323" t="s">
        <v>37</v>
      </c>
      <c r="X461" s="279"/>
      <c r="Y461" s="265"/>
      <c r="Z461" s="266"/>
      <c r="AA461" s="269">
        <f t="shared" si="35"/>
        <v>0</v>
      </c>
      <c r="AB461" s="270"/>
      <c r="AC461" s="255">
        <f t="shared" si="31"/>
        <v>0</v>
      </c>
      <c r="AD461" s="255">
        <f t="shared" si="32"/>
        <v>0</v>
      </c>
      <c r="AE461" s="255">
        <f t="shared" si="33"/>
        <v>0</v>
      </c>
      <c r="AF461" s="255">
        <f t="shared" si="34"/>
        <v>0</v>
      </c>
      <c r="AG461" s="271"/>
    </row>
    <row r="462" spans="1:33" s="21" customFormat="1" ht="16.5" customHeight="1" x14ac:dyDescent="0.2">
      <c r="A462" s="284">
        <v>445</v>
      </c>
      <c r="B462" s="285"/>
      <c r="C462" s="286"/>
      <c r="D462" s="287"/>
      <c r="E462" s="319"/>
      <c r="F462" s="288"/>
      <c r="G462" s="301"/>
      <c r="H462" s="302"/>
      <c r="I462" s="290"/>
      <c r="J462" s="291"/>
      <c r="K462" s="304"/>
      <c r="L462" s="293"/>
      <c r="M462" s="293"/>
      <c r="N462" s="305"/>
      <c r="O462" s="306"/>
      <c r="P462" s="307"/>
      <c r="Q462" s="308"/>
      <c r="R462" s="309"/>
      <c r="S462" s="299"/>
      <c r="T462" s="292"/>
      <c r="U462" s="300"/>
      <c r="V462" s="293"/>
      <c r="W462" s="323" t="s">
        <v>37</v>
      </c>
      <c r="X462" s="279"/>
      <c r="Y462" s="265"/>
      <c r="Z462" s="266"/>
      <c r="AA462" s="269">
        <f t="shared" si="35"/>
        <v>0</v>
      </c>
      <c r="AB462" s="270"/>
      <c r="AC462" s="255">
        <f t="shared" si="31"/>
        <v>0</v>
      </c>
      <c r="AD462" s="255">
        <f t="shared" si="32"/>
        <v>0</v>
      </c>
      <c r="AE462" s="255">
        <f t="shared" si="33"/>
        <v>0</v>
      </c>
      <c r="AF462" s="255">
        <f t="shared" si="34"/>
        <v>0</v>
      </c>
      <c r="AG462" s="271"/>
    </row>
    <row r="463" spans="1:33" s="21" customFormat="1" ht="16.5" customHeight="1" x14ac:dyDescent="0.2">
      <c r="A463" s="284">
        <v>446</v>
      </c>
      <c r="B463" s="285"/>
      <c r="C463" s="286"/>
      <c r="D463" s="287"/>
      <c r="E463" s="319"/>
      <c r="F463" s="288"/>
      <c r="G463" s="301"/>
      <c r="H463" s="302"/>
      <c r="I463" s="290"/>
      <c r="J463" s="291"/>
      <c r="K463" s="304"/>
      <c r="L463" s="293"/>
      <c r="M463" s="293"/>
      <c r="N463" s="305"/>
      <c r="O463" s="306"/>
      <c r="P463" s="307"/>
      <c r="Q463" s="308"/>
      <c r="R463" s="309"/>
      <c r="S463" s="299"/>
      <c r="T463" s="292"/>
      <c r="U463" s="300"/>
      <c r="V463" s="293"/>
      <c r="W463" s="323" t="s">
        <v>37</v>
      </c>
      <c r="X463" s="279"/>
      <c r="Y463" s="265"/>
      <c r="Z463" s="266"/>
      <c r="AA463" s="269">
        <f t="shared" si="35"/>
        <v>0</v>
      </c>
      <c r="AB463" s="270"/>
      <c r="AC463" s="255">
        <f t="shared" si="31"/>
        <v>0</v>
      </c>
      <c r="AD463" s="255">
        <f t="shared" si="32"/>
        <v>0</v>
      </c>
      <c r="AE463" s="255">
        <f t="shared" si="33"/>
        <v>0</v>
      </c>
      <c r="AF463" s="255">
        <f t="shared" si="34"/>
        <v>0</v>
      </c>
      <c r="AG463" s="271"/>
    </row>
    <row r="464" spans="1:33" s="21" customFormat="1" ht="16.5" customHeight="1" x14ac:dyDescent="0.2">
      <c r="A464" s="284">
        <v>447</v>
      </c>
      <c r="B464" s="285"/>
      <c r="C464" s="286"/>
      <c r="D464" s="287"/>
      <c r="E464" s="319"/>
      <c r="F464" s="288"/>
      <c r="G464" s="301"/>
      <c r="H464" s="302"/>
      <c r="I464" s="290"/>
      <c r="J464" s="291"/>
      <c r="K464" s="304"/>
      <c r="L464" s="293"/>
      <c r="M464" s="293"/>
      <c r="N464" s="305"/>
      <c r="O464" s="306"/>
      <c r="P464" s="307"/>
      <c r="Q464" s="308"/>
      <c r="R464" s="309"/>
      <c r="S464" s="299"/>
      <c r="T464" s="292"/>
      <c r="U464" s="300"/>
      <c r="V464" s="293"/>
      <c r="W464" s="323" t="s">
        <v>37</v>
      </c>
      <c r="X464" s="279"/>
      <c r="Y464" s="265"/>
      <c r="Z464" s="266"/>
      <c r="AA464" s="269">
        <f t="shared" si="35"/>
        <v>0</v>
      </c>
      <c r="AB464" s="270"/>
      <c r="AC464" s="255">
        <f t="shared" si="31"/>
        <v>0</v>
      </c>
      <c r="AD464" s="255">
        <f t="shared" si="32"/>
        <v>0</v>
      </c>
      <c r="AE464" s="255">
        <f t="shared" si="33"/>
        <v>0</v>
      </c>
      <c r="AF464" s="255">
        <f t="shared" si="34"/>
        <v>0</v>
      </c>
      <c r="AG464" s="271"/>
    </row>
    <row r="465" spans="1:33" s="21" customFormat="1" ht="16.5" customHeight="1" x14ac:dyDescent="0.2">
      <c r="A465" s="284">
        <v>448</v>
      </c>
      <c r="B465" s="285"/>
      <c r="C465" s="286"/>
      <c r="D465" s="287"/>
      <c r="E465" s="319"/>
      <c r="F465" s="288"/>
      <c r="G465" s="301"/>
      <c r="H465" s="302"/>
      <c r="I465" s="290"/>
      <c r="J465" s="291"/>
      <c r="K465" s="304"/>
      <c r="L465" s="293"/>
      <c r="M465" s="293"/>
      <c r="N465" s="305"/>
      <c r="O465" s="306"/>
      <c r="P465" s="307"/>
      <c r="Q465" s="308"/>
      <c r="R465" s="309"/>
      <c r="S465" s="299"/>
      <c r="T465" s="292"/>
      <c r="U465" s="300"/>
      <c r="V465" s="293"/>
      <c r="W465" s="323" t="s">
        <v>37</v>
      </c>
      <c r="X465" s="279"/>
      <c r="Y465" s="265"/>
      <c r="Z465" s="266"/>
      <c r="AA465" s="269">
        <f t="shared" si="35"/>
        <v>0</v>
      </c>
      <c r="AB465" s="270"/>
      <c r="AC465" s="255">
        <f t="shared" si="31"/>
        <v>0</v>
      </c>
      <c r="AD465" s="255">
        <f t="shared" si="32"/>
        <v>0</v>
      </c>
      <c r="AE465" s="255">
        <f t="shared" si="33"/>
        <v>0</v>
      </c>
      <c r="AF465" s="255">
        <f t="shared" si="34"/>
        <v>0</v>
      </c>
      <c r="AG465" s="271"/>
    </row>
    <row r="466" spans="1:33" s="21" customFormat="1" ht="16.5" customHeight="1" x14ac:dyDescent="0.2">
      <c r="A466" s="284">
        <v>449</v>
      </c>
      <c r="B466" s="285"/>
      <c r="C466" s="286"/>
      <c r="D466" s="287"/>
      <c r="E466" s="319"/>
      <c r="F466" s="288"/>
      <c r="G466" s="301"/>
      <c r="H466" s="302"/>
      <c r="I466" s="290"/>
      <c r="J466" s="291"/>
      <c r="K466" s="304"/>
      <c r="L466" s="293"/>
      <c r="M466" s="293"/>
      <c r="N466" s="305"/>
      <c r="O466" s="306"/>
      <c r="P466" s="307"/>
      <c r="Q466" s="308"/>
      <c r="R466" s="309"/>
      <c r="S466" s="299"/>
      <c r="T466" s="292"/>
      <c r="U466" s="300"/>
      <c r="V466" s="293"/>
      <c r="W466" s="323" t="s">
        <v>37</v>
      </c>
      <c r="X466" s="279"/>
      <c r="Y466" s="265"/>
      <c r="Z466" s="266"/>
      <c r="AA466" s="269">
        <f t="shared" si="35"/>
        <v>0</v>
      </c>
      <c r="AB466" s="270"/>
      <c r="AC466" s="255">
        <f t="shared" ref="AC466:AC529" si="36">IF(AND($M466&lt;&gt;"",IFERROR(ABS($M466)&gt;ABS($L466),0)),1,0)</f>
        <v>0</v>
      </c>
      <c r="AD466" s="255">
        <f t="shared" ref="AD466:AD529" si="37">IF($L466&lt;&gt;"",IF(AND($U466&lt;&gt;"",OR(AND(IFERROR(ABS($U466)&lt;&gt;ABS($L466),0),$N466=""),AND(ISNONTEXT($N466),IFERROR(ABS($U466)&gt;ABS($L466),0)),ISTEXT(U466))),1,0),0)</f>
        <v>0</v>
      </c>
      <c r="AE466" s="255">
        <f t="shared" ref="AE466:AE529" si="38">IF(AND($X466&lt;&gt;0,$U466&lt;&gt;"",IFERROR(ABS($X466)&gt;ABS($U466),0)),1,0)</f>
        <v>0</v>
      </c>
      <c r="AF466" s="255">
        <f t="shared" ref="AF466:AF529" si="39">IF(AND($X466&lt;&gt;0,$U466&lt;&gt;"",$M466&lt;&gt;"",OR(ISNUMBER($N466),$N466=""),ABS($X466)&gt;IFERROR(ABS($M466),0)),1,0)</f>
        <v>0</v>
      </c>
      <c r="AG466" s="271"/>
    </row>
    <row r="467" spans="1:33" s="21" customFormat="1" ht="16.5" customHeight="1" x14ac:dyDescent="0.2">
      <c r="A467" s="284">
        <v>450</v>
      </c>
      <c r="B467" s="285"/>
      <c r="C467" s="286"/>
      <c r="D467" s="287"/>
      <c r="E467" s="319"/>
      <c r="F467" s="288"/>
      <c r="G467" s="301"/>
      <c r="H467" s="302"/>
      <c r="I467" s="290"/>
      <c r="J467" s="291"/>
      <c r="K467" s="304"/>
      <c r="L467" s="293"/>
      <c r="M467" s="293"/>
      <c r="N467" s="305"/>
      <c r="O467" s="306"/>
      <c r="P467" s="307"/>
      <c r="Q467" s="308"/>
      <c r="R467" s="309"/>
      <c r="S467" s="299"/>
      <c r="T467" s="292"/>
      <c r="U467" s="300"/>
      <c r="V467" s="293"/>
      <c r="W467" s="323" t="s">
        <v>37</v>
      </c>
      <c r="X467" s="279"/>
      <c r="Y467" s="265"/>
      <c r="Z467" s="266"/>
      <c r="AA467" s="269">
        <f t="shared" si="35"/>
        <v>0</v>
      </c>
      <c r="AB467" s="270"/>
      <c r="AC467" s="255">
        <f t="shared" si="36"/>
        <v>0</v>
      </c>
      <c r="AD467" s="255">
        <f t="shared" si="37"/>
        <v>0</v>
      </c>
      <c r="AE467" s="255">
        <f t="shared" si="38"/>
        <v>0</v>
      </c>
      <c r="AF467" s="255">
        <f t="shared" si="39"/>
        <v>0</v>
      </c>
      <c r="AG467" s="271"/>
    </row>
    <row r="468" spans="1:33" s="21" customFormat="1" ht="16.5" customHeight="1" x14ac:dyDescent="0.2">
      <c r="A468" s="284">
        <v>451</v>
      </c>
      <c r="B468" s="285"/>
      <c r="C468" s="286"/>
      <c r="D468" s="287"/>
      <c r="E468" s="319"/>
      <c r="F468" s="288"/>
      <c r="G468" s="301"/>
      <c r="H468" s="302"/>
      <c r="I468" s="290"/>
      <c r="J468" s="291"/>
      <c r="K468" s="304"/>
      <c r="L468" s="293"/>
      <c r="M468" s="293"/>
      <c r="N468" s="305"/>
      <c r="O468" s="306"/>
      <c r="P468" s="307"/>
      <c r="Q468" s="308"/>
      <c r="R468" s="309"/>
      <c r="S468" s="299"/>
      <c r="T468" s="292"/>
      <c r="U468" s="300"/>
      <c r="V468" s="293"/>
      <c r="W468" s="323" t="s">
        <v>37</v>
      </c>
      <c r="X468" s="279"/>
      <c r="Y468" s="265"/>
      <c r="Z468" s="266"/>
      <c r="AA468" s="269">
        <f t="shared" ref="AA468:AA531" si="40">IFERROR(X468+Y468,0)</f>
        <v>0</v>
      </c>
      <c r="AB468" s="270"/>
      <c r="AC468" s="255">
        <f t="shared" si="36"/>
        <v>0</v>
      </c>
      <c r="AD468" s="255">
        <f t="shared" si="37"/>
        <v>0</v>
      </c>
      <c r="AE468" s="255">
        <f t="shared" si="38"/>
        <v>0</v>
      </c>
      <c r="AF468" s="255">
        <f t="shared" si="39"/>
        <v>0</v>
      </c>
      <c r="AG468" s="271"/>
    </row>
    <row r="469" spans="1:33" s="21" customFormat="1" ht="16.5" customHeight="1" x14ac:dyDescent="0.2">
      <c r="A469" s="284">
        <v>452</v>
      </c>
      <c r="B469" s="285"/>
      <c r="C469" s="286"/>
      <c r="D469" s="287"/>
      <c r="E469" s="319"/>
      <c r="F469" s="288"/>
      <c r="G469" s="301"/>
      <c r="H469" s="302"/>
      <c r="I469" s="290"/>
      <c r="J469" s="291"/>
      <c r="K469" s="304"/>
      <c r="L469" s="293"/>
      <c r="M469" s="293"/>
      <c r="N469" s="305"/>
      <c r="O469" s="306"/>
      <c r="P469" s="307"/>
      <c r="Q469" s="308"/>
      <c r="R469" s="309"/>
      <c r="S469" s="299"/>
      <c r="T469" s="292"/>
      <c r="U469" s="300"/>
      <c r="V469" s="293"/>
      <c r="W469" s="323" t="s">
        <v>37</v>
      </c>
      <c r="X469" s="279"/>
      <c r="Y469" s="265"/>
      <c r="Z469" s="266"/>
      <c r="AA469" s="269">
        <f t="shared" si="40"/>
        <v>0</v>
      </c>
      <c r="AB469" s="270"/>
      <c r="AC469" s="255">
        <f t="shared" si="36"/>
        <v>0</v>
      </c>
      <c r="AD469" s="255">
        <f t="shared" si="37"/>
        <v>0</v>
      </c>
      <c r="AE469" s="255">
        <f t="shared" si="38"/>
        <v>0</v>
      </c>
      <c r="AF469" s="255">
        <f t="shared" si="39"/>
        <v>0</v>
      </c>
      <c r="AG469" s="271"/>
    </row>
    <row r="470" spans="1:33" s="21" customFormat="1" ht="16.5" customHeight="1" x14ac:dyDescent="0.2">
      <c r="A470" s="284">
        <v>453</v>
      </c>
      <c r="B470" s="285"/>
      <c r="C470" s="286"/>
      <c r="D470" s="287"/>
      <c r="E470" s="319"/>
      <c r="F470" s="288"/>
      <c r="G470" s="301"/>
      <c r="H470" s="302"/>
      <c r="I470" s="290"/>
      <c r="J470" s="291"/>
      <c r="K470" s="304"/>
      <c r="L470" s="293"/>
      <c r="M470" s="293"/>
      <c r="N470" s="305"/>
      <c r="O470" s="306"/>
      <c r="P470" s="307"/>
      <c r="Q470" s="308"/>
      <c r="R470" s="309"/>
      <c r="S470" s="299"/>
      <c r="T470" s="292"/>
      <c r="U470" s="300"/>
      <c r="V470" s="293"/>
      <c r="W470" s="323" t="s">
        <v>37</v>
      </c>
      <c r="X470" s="279"/>
      <c r="Y470" s="265"/>
      <c r="Z470" s="266"/>
      <c r="AA470" s="269">
        <f t="shared" si="40"/>
        <v>0</v>
      </c>
      <c r="AB470" s="270"/>
      <c r="AC470" s="255">
        <f t="shared" si="36"/>
        <v>0</v>
      </c>
      <c r="AD470" s="255">
        <f t="shared" si="37"/>
        <v>0</v>
      </c>
      <c r="AE470" s="255">
        <f t="shared" si="38"/>
        <v>0</v>
      </c>
      <c r="AF470" s="255">
        <f t="shared" si="39"/>
        <v>0</v>
      </c>
      <c r="AG470" s="271"/>
    </row>
    <row r="471" spans="1:33" s="21" customFormat="1" ht="16.5" customHeight="1" x14ac:dyDescent="0.2">
      <c r="A471" s="284">
        <v>454</v>
      </c>
      <c r="B471" s="285"/>
      <c r="C471" s="286"/>
      <c r="D471" s="287"/>
      <c r="E471" s="319"/>
      <c r="F471" s="288"/>
      <c r="G471" s="301"/>
      <c r="H471" s="302"/>
      <c r="I471" s="290"/>
      <c r="J471" s="291"/>
      <c r="K471" s="304"/>
      <c r="L471" s="293"/>
      <c r="M471" s="293"/>
      <c r="N471" s="305"/>
      <c r="O471" s="306"/>
      <c r="P471" s="307"/>
      <c r="Q471" s="308"/>
      <c r="R471" s="309"/>
      <c r="S471" s="299"/>
      <c r="T471" s="292"/>
      <c r="U471" s="300"/>
      <c r="V471" s="293"/>
      <c r="W471" s="323" t="s">
        <v>37</v>
      </c>
      <c r="X471" s="279"/>
      <c r="Y471" s="265"/>
      <c r="Z471" s="266"/>
      <c r="AA471" s="269">
        <f t="shared" si="40"/>
        <v>0</v>
      </c>
      <c r="AB471" s="270"/>
      <c r="AC471" s="255">
        <f t="shared" si="36"/>
        <v>0</v>
      </c>
      <c r="AD471" s="255">
        <f t="shared" si="37"/>
        <v>0</v>
      </c>
      <c r="AE471" s="255">
        <f t="shared" si="38"/>
        <v>0</v>
      </c>
      <c r="AF471" s="255">
        <f t="shared" si="39"/>
        <v>0</v>
      </c>
      <c r="AG471" s="271"/>
    </row>
    <row r="472" spans="1:33" s="21" customFormat="1" ht="16.5" customHeight="1" x14ac:dyDescent="0.2">
      <c r="A472" s="284">
        <v>455</v>
      </c>
      <c r="B472" s="285"/>
      <c r="C472" s="286"/>
      <c r="D472" s="287"/>
      <c r="E472" s="319"/>
      <c r="F472" s="288"/>
      <c r="G472" s="301"/>
      <c r="H472" s="302"/>
      <c r="I472" s="290"/>
      <c r="J472" s="291"/>
      <c r="K472" s="304"/>
      <c r="L472" s="293"/>
      <c r="M472" s="293"/>
      <c r="N472" s="305"/>
      <c r="O472" s="306"/>
      <c r="P472" s="307"/>
      <c r="Q472" s="308"/>
      <c r="R472" s="309"/>
      <c r="S472" s="299"/>
      <c r="T472" s="292"/>
      <c r="U472" s="300"/>
      <c r="V472" s="293"/>
      <c r="W472" s="323" t="s">
        <v>37</v>
      </c>
      <c r="X472" s="279"/>
      <c r="Y472" s="265"/>
      <c r="Z472" s="266"/>
      <c r="AA472" s="269">
        <f t="shared" si="40"/>
        <v>0</v>
      </c>
      <c r="AB472" s="270"/>
      <c r="AC472" s="255">
        <f t="shared" si="36"/>
        <v>0</v>
      </c>
      <c r="AD472" s="255">
        <f t="shared" si="37"/>
        <v>0</v>
      </c>
      <c r="AE472" s="255">
        <f t="shared" si="38"/>
        <v>0</v>
      </c>
      <c r="AF472" s="255">
        <f t="shared" si="39"/>
        <v>0</v>
      </c>
      <c r="AG472" s="271"/>
    </row>
    <row r="473" spans="1:33" s="21" customFormat="1" ht="16.5" customHeight="1" x14ac:dyDescent="0.2">
      <c r="A473" s="284">
        <v>456</v>
      </c>
      <c r="B473" s="285"/>
      <c r="C473" s="286"/>
      <c r="D473" s="287"/>
      <c r="E473" s="319"/>
      <c r="F473" s="288"/>
      <c r="G473" s="301"/>
      <c r="H473" s="302"/>
      <c r="I473" s="290"/>
      <c r="J473" s="291"/>
      <c r="K473" s="304"/>
      <c r="L473" s="293"/>
      <c r="M473" s="293"/>
      <c r="N473" s="305"/>
      <c r="O473" s="306"/>
      <c r="P473" s="307"/>
      <c r="Q473" s="308"/>
      <c r="R473" s="309"/>
      <c r="S473" s="299"/>
      <c r="T473" s="292"/>
      <c r="U473" s="300"/>
      <c r="V473" s="293"/>
      <c r="W473" s="323" t="s">
        <v>37</v>
      </c>
      <c r="X473" s="279"/>
      <c r="Y473" s="265"/>
      <c r="Z473" s="266"/>
      <c r="AA473" s="269">
        <f t="shared" si="40"/>
        <v>0</v>
      </c>
      <c r="AB473" s="270"/>
      <c r="AC473" s="255">
        <f t="shared" si="36"/>
        <v>0</v>
      </c>
      <c r="AD473" s="255">
        <f t="shared" si="37"/>
        <v>0</v>
      </c>
      <c r="AE473" s="255">
        <f t="shared" si="38"/>
        <v>0</v>
      </c>
      <c r="AF473" s="255">
        <f t="shared" si="39"/>
        <v>0</v>
      </c>
      <c r="AG473" s="271"/>
    </row>
    <row r="474" spans="1:33" s="21" customFormat="1" ht="16.5" customHeight="1" x14ac:dyDescent="0.2">
      <c r="A474" s="284">
        <v>457</v>
      </c>
      <c r="B474" s="285"/>
      <c r="C474" s="286"/>
      <c r="D474" s="287"/>
      <c r="E474" s="319"/>
      <c r="F474" s="288"/>
      <c r="G474" s="301"/>
      <c r="H474" s="302"/>
      <c r="I474" s="290"/>
      <c r="J474" s="291"/>
      <c r="K474" s="304"/>
      <c r="L474" s="293"/>
      <c r="M474" s="293"/>
      <c r="N474" s="305"/>
      <c r="O474" s="306"/>
      <c r="P474" s="307"/>
      <c r="Q474" s="308"/>
      <c r="R474" s="309"/>
      <c r="S474" s="299"/>
      <c r="T474" s="292"/>
      <c r="U474" s="300"/>
      <c r="V474" s="293"/>
      <c r="W474" s="323" t="s">
        <v>37</v>
      </c>
      <c r="X474" s="279"/>
      <c r="Y474" s="265"/>
      <c r="Z474" s="266"/>
      <c r="AA474" s="269">
        <f t="shared" si="40"/>
        <v>0</v>
      </c>
      <c r="AB474" s="270"/>
      <c r="AC474" s="255">
        <f t="shared" si="36"/>
        <v>0</v>
      </c>
      <c r="AD474" s="255">
        <f t="shared" si="37"/>
        <v>0</v>
      </c>
      <c r="AE474" s="255">
        <f t="shared" si="38"/>
        <v>0</v>
      </c>
      <c r="AF474" s="255">
        <f t="shared" si="39"/>
        <v>0</v>
      </c>
      <c r="AG474" s="271"/>
    </row>
    <row r="475" spans="1:33" s="21" customFormat="1" ht="16.5" customHeight="1" x14ac:dyDescent="0.2">
      <c r="A475" s="284">
        <v>458</v>
      </c>
      <c r="B475" s="285"/>
      <c r="C475" s="286"/>
      <c r="D475" s="287"/>
      <c r="E475" s="319"/>
      <c r="F475" s="288"/>
      <c r="G475" s="301"/>
      <c r="H475" s="302"/>
      <c r="I475" s="290"/>
      <c r="J475" s="291"/>
      <c r="K475" s="304"/>
      <c r="L475" s="293"/>
      <c r="M475" s="293"/>
      <c r="N475" s="305"/>
      <c r="O475" s="306"/>
      <c r="P475" s="307"/>
      <c r="Q475" s="308"/>
      <c r="R475" s="309"/>
      <c r="S475" s="299"/>
      <c r="T475" s="292"/>
      <c r="U475" s="300"/>
      <c r="V475" s="293"/>
      <c r="W475" s="323" t="s">
        <v>37</v>
      </c>
      <c r="X475" s="279"/>
      <c r="Y475" s="265"/>
      <c r="Z475" s="266"/>
      <c r="AA475" s="269">
        <f t="shared" si="40"/>
        <v>0</v>
      </c>
      <c r="AB475" s="270"/>
      <c r="AC475" s="255">
        <f t="shared" si="36"/>
        <v>0</v>
      </c>
      <c r="AD475" s="255">
        <f t="shared" si="37"/>
        <v>0</v>
      </c>
      <c r="AE475" s="255">
        <f t="shared" si="38"/>
        <v>0</v>
      </c>
      <c r="AF475" s="255">
        <f t="shared" si="39"/>
        <v>0</v>
      </c>
      <c r="AG475" s="271"/>
    </row>
    <row r="476" spans="1:33" s="21" customFormat="1" ht="16.5" customHeight="1" x14ac:dyDescent="0.2">
      <c r="A476" s="284">
        <v>459</v>
      </c>
      <c r="B476" s="285"/>
      <c r="C476" s="286"/>
      <c r="D476" s="287"/>
      <c r="E476" s="319"/>
      <c r="F476" s="288"/>
      <c r="G476" s="301"/>
      <c r="H476" s="302"/>
      <c r="I476" s="290"/>
      <c r="J476" s="291"/>
      <c r="K476" s="304"/>
      <c r="L476" s="293"/>
      <c r="M476" s="293"/>
      <c r="N476" s="305"/>
      <c r="O476" s="306"/>
      <c r="P476" s="307"/>
      <c r="Q476" s="308"/>
      <c r="R476" s="309"/>
      <c r="S476" s="299"/>
      <c r="T476" s="292"/>
      <c r="U476" s="300"/>
      <c r="V476" s="293"/>
      <c r="W476" s="323" t="s">
        <v>37</v>
      </c>
      <c r="X476" s="279"/>
      <c r="Y476" s="265"/>
      <c r="Z476" s="266"/>
      <c r="AA476" s="269">
        <f t="shared" si="40"/>
        <v>0</v>
      </c>
      <c r="AB476" s="270"/>
      <c r="AC476" s="255">
        <f t="shared" si="36"/>
        <v>0</v>
      </c>
      <c r="AD476" s="255">
        <f t="shared" si="37"/>
        <v>0</v>
      </c>
      <c r="AE476" s="255">
        <f t="shared" si="38"/>
        <v>0</v>
      </c>
      <c r="AF476" s="255">
        <f t="shared" si="39"/>
        <v>0</v>
      </c>
      <c r="AG476" s="271"/>
    </row>
    <row r="477" spans="1:33" s="21" customFormat="1" ht="16.5" customHeight="1" x14ac:dyDescent="0.2">
      <c r="A477" s="284">
        <v>460</v>
      </c>
      <c r="B477" s="285"/>
      <c r="C477" s="286"/>
      <c r="D477" s="287"/>
      <c r="E477" s="319"/>
      <c r="F477" s="288"/>
      <c r="G477" s="301"/>
      <c r="H477" s="302"/>
      <c r="I477" s="290"/>
      <c r="J477" s="291"/>
      <c r="K477" s="304"/>
      <c r="L477" s="293"/>
      <c r="M477" s="293"/>
      <c r="N477" s="305"/>
      <c r="O477" s="306"/>
      <c r="P477" s="307"/>
      <c r="Q477" s="308"/>
      <c r="R477" s="309"/>
      <c r="S477" s="299"/>
      <c r="T477" s="292"/>
      <c r="U477" s="300"/>
      <c r="V477" s="293"/>
      <c r="W477" s="323" t="s">
        <v>37</v>
      </c>
      <c r="X477" s="279"/>
      <c r="Y477" s="265"/>
      <c r="Z477" s="266"/>
      <c r="AA477" s="269">
        <f t="shared" si="40"/>
        <v>0</v>
      </c>
      <c r="AB477" s="270"/>
      <c r="AC477" s="255">
        <f t="shared" si="36"/>
        <v>0</v>
      </c>
      <c r="AD477" s="255">
        <f t="shared" si="37"/>
        <v>0</v>
      </c>
      <c r="AE477" s="255">
        <f t="shared" si="38"/>
        <v>0</v>
      </c>
      <c r="AF477" s="255">
        <f t="shared" si="39"/>
        <v>0</v>
      </c>
      <c r="AG477" s="271"/>
    </row>
    <row r="478" spans="1:33" s="21" customFormat="1" ht="16.5" customHeight="1" x14ac:dyDescent="0.2">
      <c r="A478" s="284">
        <v>461</v>
      </c>
      <c r="B478" s="285"/>
      <c r="C478" s="286"/>
      <c r="D478" s="287"/>
      <c r="E478" s="319"/>
      <c r="F478" s="288"/>
      <c r="G478" s="301"/>
      <c r="H478" s="302"/>
      <c r="I478" s="290"/>
      <c r="J478" s="291"/>
      <c r="K478" s="304"/>
      <c r="L478" s="293"/>
      <c r="M478" s="293"/>
      <c r="N478" s="305"/>
      <c r="O478" s="306"/>
      <c r="P478" s="307"/>
      <c r="Q478" s="308"/>
      <c r="R478" s="309"/>
      <c r="S478" s="299"/>
      <c r="T478" s="292"/>
      <c r="U478" s="300"/>
      <c r="V478" s="293"/>
      <c r="W478" s="323" t="s">
        <v>37</v>
      </c>
      <c r="X478" s="279"/>
      <c r="Y478" s="265"/>
      <c r="Z478" s="266"/>
      <c r="AA478" s="269">
        <f t="shared" si="40"/>
        <v>0</v>
      </c>
      <c r="AB478" s="270"/>
      <c r="AC478" s="255">
        <f t="shared" si="36"/>
        <v>0</v>
      </c>
      <c r="AD478" s="255">
        <f t="shared" si="37"/>
        <v>0</v>
      </c>
      <c r="AE478" s="255">
        <f t="shared" si="38"/>
        <v>0</v>
      </c>
      <c r="AF478" s="255">
        <f t="shared" si="39"/>
        <v>0</v>
      </c>
      <c r="AG478" s="271"/>
    </row>
    <row r="479" spans="1:33" s="21" customFormat="1" ht="16.5" customHeight="1" x14ac:dyDescent="0.2">
      <c r="A479" s="284">
        <v>462</v>
      </c>
      <c r="B479" s="285"/>
      <c r="C479" s="286"/>
      <c r="D479" s="287"/>
      <c r="E479" s="319"/>
      <c r="F479" s="288"/>
      <c r="G479" s="301"/>
      <c r="H479" s="302"/>
      <c r="I479" s="290"/>
      <c r="J479" s="291"/>
      <c r="K479" s="304"/>
      <c r="L479" s="293"/>
      <c r="M479" s="293"/>
      <c r="N479" s="305"/>
      <c r="O479" s="306"/>
      <c r="P479" s="307"/>
      <c r="Q479" s="308"/>
      <c r="R479" s="309"/>
      <c r="S479" s="299"/>
      <c r="T479" s="292"/>
      <c r="U479" s="300"/>
      <c r="V479" s="293"/>
      <c r="W479" s="323" t="s">
        <v>37</v>
      </c>
      <c r="X479" s="279"/>
      <c r="Y479" s="265"/>
      <c r="Z479" s="266"/>
      <c r="AA479" s="269">
        <f t="shared" si="40"/>
        <v>0</v>
      </c>
      <c r="AB479" s="270"/>
      <c r="AC479" s="255">
        <f t="shared" si="36"/>
        <v>0</v>
      </c>
      <c r="AD479" s="255">
        <f t="shared" si="37"/>
        <v>0</v>
      </c>
      <c r="AE479" s="255">
        <f t="shared" si="38"/>
        <v>0</v>
      </c>
      <c r="AF479" s="255">
        <f t="shared" si="39"/>
        <v>0</v>
      </c>
      <c r="AG479" s="271"/>
    </row>
    <row r="480" spans="1:33" s="21" customFormat="1" ht="16.5" customHeight="1" x14ac:dyDescent="0.2">
      <c r="A480" s="284">
        <v>463</v>
      </c>
      <c r="B480" s="285"/>
      <c r="C480" s="286"/>
      <c r="D480" s="287"/>
      <c r="E480" s="319"/>
      <c r="F480" s="288"/>
      <c r="G480" s="301"/>
      <c r="H480" s="302"/>
      <c r="I480" s="290"/>
      <c r="J480" s="291"/>
      <c r="K480" s="304"/>
      <c r="L480" s="293"/>
      <c r="M480" s="293"/>
      <c r="N480" s="305"/>
      <c r="O480" s="306"/>
      <c r="P480" s="307"/>
      <c r="Q480" s="308"/>
      <c r="R480" s="309"/>
      <c r="S480" s="299"/>
      <c r="T480" s="292"/>
      <c r="U480" s="300"/>
      <c r="V480" s="293"/>
      <c r="W480" s="323" t="s">
        <v>37</v>
      </c>
      <c r="X480" s="279"/>
      <c r="Y480" s="265"/>
      <c r="Z480" s="266"/>
      <c r="AA480" s="269">
        <f t="shared" si="40"/>
        <v>0</v>
      </c>
      <c r="AB480" s="270"/>
      <c r="AC480" s="255">
        <f t="shared" si="36"/>
        <v>0</v>
      </c>
      <c r="AD480" s="255">
        <f t="shared" si="37"/>
        <v>0</v>
      </c>
      <c r="AE480" s="255">
        <f t="shared" si="38"/>
        <v>0</v>
      </c>
      <c r="AF480" s="255">
        <f t="shared" si="39"/>
        <v>0</v>
      </c>
      <c r="AG480" s="271"/>
    </row>
    <row r="481" spans="1:33" s="21" customFormat="1" ht="16.5" customHeight="1" x14ac:dyDescent="0.2">
      <c r="A481" s="284">
        <v>464</v>
      </c>
      <c r="B481" s="285"/>
      <c r="C481" s="286"/>
      <c r="D481" s="287"/>
      <c r="E481" s="319"/>
      <c r="F481" s="288"/>
      <c r="G481" s="301"/>
      <c r="H481" s="302"/>
      <c r="I481" s="290"/>
      <c r="J481" s="291"/>
      <c r="K481" s="304"/>
      <c r="L481" s="293"/>
      <c r="M481" s="293"/>
      <c r="N481" s="305"/>
      <c r="O481" s="306"/>
      <c r="P481" s="307"/>
      <c r="Q481" s="308"/>
      <c r="R481" s="309"/>
      <c r="S481" s="299"/>
      <c r="T481" s="292"/>
      <c r="U481" s="300"/>
      <c r="V481" s="293"/>
      <c r="W481" s="323" t="s">
        <v>37</v>
      </c>
      <c r="X481" s="279"/>
      <c r="Y481" s="265"/>
      <c r="Z481" s="266"/>
      <c r="AA481" s="269">
        <f t="shared" si="40"/>
        <v>0</v>
      </c>
      <c r="AB481" s="270"/>
      <c r="AC481" s="255">
        <f t="shared" si="36"/>
        <v>0</v>
      </c>
      <c r="AD481" s="255">
        <f t="shared" si="37"/>
        <v>0</v>
      </c>
      <c r="AE481" s="255">
        <f t="shared" si="38"/>
        <v>0</v>
      </c>
      <c r="AF481" s="255">
        <f t="shared" si="39"/>
        <v>0</v>
      </c>
      <c r="AG481" s="271"/>
    </row>
    <row r="482" spans="1:33" s="21" customFormat="1" ht="16.5" customHeight="1" x14ac:dyDescent="0.2">
      <c r="A482" s="284">
        <v>465</v>
      </c>
      <c r="B482" s="285"/>
      <c r="C482" s="286"/>
      <c r="D482" s="287"/>
      <c r="E482" s="319"/>
      <c r="F482" s="288"/>
      <c r="G482" s="301"/>
      <c r="H482" s="302"/>
      <c r="I482" s="290"/>
      <c r="J482" s="291"/>
      <c r="K482" s="304"/>
      <c r="L482" s="293"/>
      <c r="M482" s="293"/>
      <c r="N482" s="305"/>
      <c r="O482" s="306"/>
      <c r="P482" s="307"/>
      <c r="Q482" s="308"/>
      <c r="R482" s="309"/>
      <c r="S482" s="299"/>
      <c r="T482" s="292"/>
      <c r="U482" s="300"/>
      <c r="V482" s="293"/>
      <c r="W482" s="323" t="s">
        <v>37</v>
      </c>
      <c r="X482" s="279"/>
      <c r="Y482" s="265"/>
      <c r="Z482" s="266"/>
      <c r="AA482" s="269">
        <f t="shared" si="40"/>
        <v>0</v>
      </c>
      <c r="AB482" s="270"/>
      <c r="AC482" s="255">
        <f t="shared" si="36"/>
        <v>0</v>
      </c>
      <c r="AD482" s="255">
        <f t="shared" si="37"/>
        <v>0</v>
      </c>
      <c r="AE482" s="255">
        <f t="shared" si="38"/>
        <v>0</v>
      </c>
      <c r="AF482" s="255">
        <f t="shared" si="39"/>
        <v>0</v>
      </c>
      <c r="AG482" s="271"/>
    </row>
    <row r="483" spans="1:33" s="21" customFormat="1" ht="16.5" customHeight="1" x14ac:dyDescent="0.2">
      <c r="A483" s="284">
        <v>466</v>
      </c>
      <c r="B483" s="285"/>
      <c r="C483" s="286"/>
      <c r="D483" s="287"/>
      <c r="E483" s="319"/>
      <c r="F483" s="288"/>
      <c r="G483" s="301"/>
      <c r="H483" s="302"/>
      <c r="I483" s="290"/>
      <c r="J483" s="291"/>
      <c r="K483" s="304"/>
      <c r="L483" s="293"/>
      <c r="M483" s="293"/>
      <c r="N483" s="305"/>
      <c r="O483" s="306"/>
      <c r="P483" s="307"/>
      <c r="Q483" s="308"/>
      <c r="R483" s="309"/>
      <c r="S483" s="299"/>
      <c r="T483" s="292"/>
      <c r="U483" s="300"/>
      <c r="V483" s="293"/>
      <c r="W483" s="323" t="s">
        <v>37</v>
      </c>
      <c r="X483" s="279"/>
      <c r="Y483" s="265"/>
      <c r="Z483" s="266"/>
      <c r="AA483" s="269">
        <f t="shared" si="40"/>
        <v>0</v>
      </c>
      <c r="AB483" s="270"/>
      <c r="AC483" s="255">
        <f t="shared" si="36"/>
        <v>0</v>
      </c>
      <c r="AD483" s="255">
        <f t="shared" si="37"/>
        <v>0</v>
      </c>
      <c r="AE483" s="255">
        <f t="shared" si="38"/>
        <v>0</v>
      </c>
      <c r="AF483" s="255">
        <f t="shared" si="39"/>
        <v>0</v>
      </c>
      <c r="AG483" s="271"/>
    </row>
    <row r="484" spans="1:33" s="21" customFormat="1" ht="16.5" customHeight="1" x14ac:dyDescent="0.2">
      <c r="A484" s="284">
        <v>467</v>
      </c>
      <c r="B484" s="285"/>
      <c r="C484" s="286"/>
      <c r="D484" s="287"/>
      <c r="E484" s="319"/>
      <c r="F484" s="288"/>
      <c r="G484" s="301"/>
      <c r="H484" s="302"/>
      <c r="I484" s="290"/>
      <c r="J484" s="291"/>
      <c r="K484" s="304"/>
      <c r="L484" s="293"/>
      <c r="M484" s="293"/>
      <c r="N484" s="305"/>
      <c r="O484" s="306"/>
      <c r="P484" s="307"/>
      <c r="Q484" s="308"/>
      <c r="R484" s="309"/>
      <c r="S484" s="299"/>
      <c r="T484" s="292"/>
      <c r="U484" s="300"/>
      <c r="V484" s="293"/>
      <c r="W484" s="323" t="s">
        <v>37</v>
      </c>
      <c r="X484" s="279"/>
      <c r="Y484" s="265"/>
      <c r="Z484" s="266"/>
      <c r="AA484" s="269">
        <f t="shared" si="40"/>
        <v>0</v>
      </c>
      <c r="AB484" s="270"/>
      <c r="AC484" s="255">
        <f t="shared" si="36"/>
        <v>0</v>
      </c>
      <c r="AD484" s="255">
        <f t="shared" si="37"/>
        <v>0</v>
      </c>
      <c r="AE484" s="255">
        <f t="shared" si="38"/>
        <v>0</v>
      </c>
      <c r="AF484" s="255">
        <f t="shared" si="39"/>
        <v>0</v>
      </c>
      <c r="AG484" s="271"/>
    </row>
    <row r="485" spans="1:33" s="21" customFormat="1" ht="16.5" customHeight="1" x14ac:dyDescent="0.2">
      <c r="A485" s="284">
        <v>468</v>
      </c>
      <c r="B485" s="285"/>
      <c r="C485" s="286"/>
      <c r="D485" s="287"/>
      <c r="E485" s="319"/>
      <c r="F485" s="288"/>
      <c r="G485" s="301"/>
      <c r="H485" s="302"/>
      <c r="I485" s="290"/>
      <c r="J485" s="291"/>
      <c r="K485" s="304"/>
      <c r="L485" s="293"/>
      <c r="M485" s="293"/>
      <c r="N485" s="305"/>
      <c r="O485" s="306"/>
      <c r="P485" s="307"/>
      <c r="Q485" s="308"/>
      <c r="R485" s="309"/>
      <c r="S485" s="299"/>
      <c r="T485" s="292"/>
      <c r="U485" s="300"/>
      <c r="V485" s="293"/>
      <c r="W485" s="323" t="s">
        <v>37</v>
      </c>
      <c r="X485" s="279"/>
      <c r="Y485" s="265"/>
      <c r="Z485" s="266"/>
      <c r="AA485" s="269">
        <f t="shared" si="40"/>
        <v>0</v>
      </c>
      <c r="AB485" s="270"/>
      <c r="AC485" s="255">
        <f t="shared" si="36"/>
        <v>0</v>
      </c>
      <c r="AD485" s="255">
        <f t="shared" si="37"/>
        <v>0</v>
      </c>
      <c r="AE485" s="255">
        <f t="shared" si="38"/>
        <v>0</v>
      </c>
      <c r="AF485" s="255">
        <f t="shared" si="39"/>
        <v>0</v>
      </c>
      <c r="AG485" s="271"/>
    </row>
    <row r="486" spans="1:33" s="21" customFormat="1" ht="16.5" customHeight="1" x14ac:dyDescent="0.2">
      <c r="A486" s="284">
        <v>469</v>
      </c>
      <c r="B486" s="285"/>
      <c r="C486" s="286"/>
      <c r="D486" s="287"/>
      <c r="E486" s="319"/>
      <c r="F486" s="288"/>
      <c r="G486" s="301"/>
      <c r="H486" s="302"/>
      <c r="I486" s="290"/>
      <c r="J486" s="291"/>
      <c r="K486" s="304"/>
      <c r="L486" s="293"/>
      <c r="M486" s="293"/>
      <c r="N486" s="305"/>
      <c r="O486" s="306"/>
      <c r="P486" s="307"/>
      <c r="Q486" s="308"/>
      <c r="R486" s="309"/>
      <c r="S486" s="299"/>
      <c r="T486" s="292"/>
      <c r="U486" s="300"/>
      <c r="V486" s="293"/>
      <c r="W486" s="323" t="s">
        <v>37</v>
      </c>
      <c r="X486" s="279"/>
      <c r="Y486" s="265"/>
      <c r="Z486" s="266"/>
      <c r="AA486" s="269">
        <f t="shared" si="40"/>
        <v>0</v>
      </c>
      <c r="AB486" s="270"/>
      <c r="AC486" s="255">
        <f t="shared" si="36"/>
        <v>0</v>
      </c>
      <c r="AD486" s="255">
        <f t="shared" si="37"/>
        <v>0</v>
      </c>
      <c r="AE486" s="255">
        <f t="shared" si="38"/>
        <v>0</v>
      </c>
      <c r="AF486" s="255">
        <f t="shared" si="39"/>
        <v>0</v>
      </c>
      <c r="AG486" s="271"/>
    </row>
    <row r="487" spans="1:33" s="21" customFormat="1" ht="16.5" customHeight="1" x14ac:dyDescent="0.2">
      <c r="A487" s="284">
        <v>470</v>
      </c>
      <c r="B487" s="285"/>
      <c r="C487" s="286"/>
      <c r="D487" s="287"/>
      <c r="E487" s="319"/>
      <c r="F487" s="288"/>
      <c r="G487" s="301"/>
      <c r="H487" s="302"/>
      <c r="I487" s="290"/>
      <c r="J487" s="291"/>
      <c r="K487" s="304"/>
      <c r="L487" s="293"/>
      <c r="M487" s="293"/>
      <c r="N487" s="305"/>
      <c r="O487" s="306"/>
      <c r="P487" s="307"/>
      <c r="Q487" s="308"/>
      <c r="R487" s="309"/>
      <c r="S487" s="299"/>
      <c r="T487" s="292"/>
      <c r="U487" s="300"/>
      <c r="V487" s="293"/>
      <c r="W487" s="323" t="s">
        <v>37</v>
      </c>
      <c r="X487" s="279"/>
      <c r="Y487" s="265"/>
      <c r="Z487" s="266"/>
      <c r="AA487" s="269">
        <f t="shared" si="40"/>
        <v>0</v>
      </c>
      <c r="AB487" s="270"/>
      <c r="AC487" s="255">
        <f t="shared" si="36"/>
        <v>0</v>
      </c>
      <c r="AD487" s="255">
        <f t="shared" si="37"/>
        <v>0</v>
      </c>
      <c r="AE487" s="255">
        <f t="shared" si="38"/>
        <v>0</v>
      </c>
      <c r="AF487" s="255">
        <f t="shared" si="39"/>
        <v>0</v>
      </c>
      <c r="AG487" s="271"/>
    </row>
    <row r="488" spans="1:33" s="21" customFormat="1" ht="16.5" customHeight="1" x14ac:dyDescent="0.2">
      <c r="A488" s="284">
        <v>471</v>
      </c>
      <c r="B488" s="285"/>
      <c r="C488" s="286"/>
      <c r="D488" s="287"/>
      <c r="E488" s="319"/>
      <c r="F488" s="288"/>
      <c r="G488" s="301"/>
      <c r="H488" s="302"/>
      <c r="I488" s="290"/>
      <c r="J488" s="291"/>
      <c r="K488" s="304"/>
      <c r="L488" s="293"/>
      <c r="M488" s="293"/>
      <c r="N488" s="305"/>
      <c r="O488" s="306"/>
      <c r="P488" s="307"/>
      <c r="Q488" s="308"/>
      <c r="R488" s="309"/>
      <c r="S488" s="299"/>
      <c r="T488" s="292"/>
      <c r="U488" s="300"/>
      <c r="V488" s="293"/>
      <c r="W488" s="323" t="s">
        <v>37</v>
      </c>
      <c r="X488" s="279"/>
      <c r="Y488" s="265"/>
      <c r="Z488" s="266"/>
      <c r="AA488" s="269">
        <f t="shared" si="40"/>
        <v>0</v>
      </c>
      <c r="AB488" s="270"/>
      <c r="AC488" s="255">
        <f t="shared" si="36"/>
        <v>0</v>
      </c>
      <c r="AD488" s="255">
        <f t="shared" si="37"/>
        <v>0</v>
      </c>
      <c r="AE488" s="255">
        <f t="shared" si="38"/>
        <v>0</v>
      </c>
      <c r="AF488" s="255">
        <f t="shared" si="39"/>
        <v>0</v>
      </c>
      <c r="AG488" s="271"/>
    </row>
    <row r="489" spans="1:33" s="21" customFormat="1" ht="16.5" customHeight="1" x14ac:dyDescent="0.2">
      <c r="A489" s="284">
        <v>472</v>
      </c>
      <c r="B489" s="285"/>
      <c r="C489" s="286"/>
      <c r="D489" s="287"/>
      <c r="E489" s="319"/>
      <c r="F489" s="288"/>
      <c r="G489" s="301"/>
      <c r="H489" s="302"/>
      <c r="I489" s="290"/>
      <c r="J489" s="291"/>
      <c r="K489" s="304"/>
      <c r="L489" s="293"/>
      <c r="M489" s="293"/>
      <c r="N489" s="305"/>
      <c r="O489" s="306"/>
      <c r="P489" s="307"/>
      <c r="Q489" s="308"/>
      <c r="R489" s="309"/>
      <c r="S489" s="299"/>
      <c r="T489" s="292"/>
      <c r="U489" s="300"/>
      <c r="V489" s="293"/>
      <c r="W489" s="323" t="s">
        <v>37</v>
      </c>
      <c r="X489" s="279"/>
      <c r="Y489" s="265"/>
      <c r="Z489" s="266"/>
      <c r="AA489" s="269">
        <f t="shared" si="40"/>
        <v>0</v>
      </c>
      <c r="AB489" s="270"/>
      <c r="AC489" s="255">
        <f t="shared" si="36"/>
        <v>0</v>
      </c>
      <c r="AD489" s="255">
        <f t="shared" si="37"/>
        <v>0</v>
      </c>
      <c r="AE489" s="255">
        <f t="shared" si="38"/>
        <v>0</v>
      </c>
      <c r="AF489" s="255">
        <f t="shared" si="39"/>
        <v>0</v>
      </c>
      <c r="AG489" s="271"/>
    </row>
    <row r="490" spans="1:33" s="21" customFormat="1" ht="16.5" customHeight="1" x14ac:dyDescent="0.2">
      <c r="A490" s="284">
        <v>473</v>
      </c>
      <c r="B490" s="285"/>
      <c r="C490" s="286"/>
      <c r="D490" s="287"/>
      <c r="E490" s="319"/>
      <c r="F490" s="288"/>
      <c r="G490" s="301"/>
      <c r="H490" s="302"/>
      <c r="I490" s="290"/>
      <c r="J490" s="291"/>
      <c r="K490" s="304"/>
      <c r="L490" s="293"/>
      <c r="M490" s="293"/>
      <c r="N490" s="305"/>
      <c r="O490" s="306"/>
      <c r="P490" s="307"/>
      <c r="Q490" s="308"/>
      <c r="R490" s="309"/>
      <c r="S490" s="299"/>
      <c r="T490" s="292"/>
      <c r="U490" s="300"/>
      <c r="V490" s="293"/>
      <c r="W490" s="323" t="s">
        <v>37</v>
      </c>
      <c r="X490" s="279"/>
      <c r="Y490" s="265"/>
      <c r="Z490" s="266"/>
      <c r="AA490" s="269">
        <f t="shared" si="40"/>
        <v>0</v>
      </c>
      <c r="AB490" s="270"/>
      <c r="AC490" s="255">
        <f t="shared" si="36"/>
        <v>0</v>
      </c>
      <c r="AD490" s="255">
        <f t="shared" si="37"/>
        <v>0</v>
      </c>
      <c r="AE490" s="255">
        <f t="shared" si="38"/>
        <v>0</v>
      </c>
      <c r="AF490" s="255">
        <f t="shared" si="39"/>
        <v>0</v>
      </c>
      <c r="AG490" s="271"/>
    </row>
    <row r="491" spans="1:33" s="21" customFormat="1" ht="16.5" customHeight="1" x14ac:dyDescent="0.2">
      <c r="A491" s="284">
        <v>474</v>
      </c>
      <c r="B491" s="285"/>
      <c r="C491" s="286"/>
      <c r="D491" s="287"/>
      <c r="E491" s="319"/>
      <c r="F491" s="288"/>
      <c r="G491" s="301"/>
      <c r="H491" s="302"/>
      <c r="I491" s="290"/>
      <c r="J491" s="291"/>
      <c r="K491" s="304"/>
      <c r="L491" s="293"/>
      <c r="M491" s="293"/>
      <c r="N491" s="305"/>
      <c r="O491" s="306"/>
      <c r="P491" s="307"/>
      <c r="Q491" s="308"/>
      <c r="R491" s="309"/>
      <c r="S491" s="299"/>
      <c r="T491" s="292"/>
      <c r="U491" s="300"/>
      <c r="V491" s="293"/>
      <c r="W491" s="323" t="s">
        <v>37</v>
      </c>
      <c r="X491" s="279"/>
      <c r="Y491" s="265"/>
      <c r="Z491" s="266"/>
      <c r="AA491" s="269">
        <f t="shared" si="40"/>
        <v>0</v>
      </c>
      <c r="AB491" s="270"/>
      <c r="AC491" s="255">
        <f t="shared" si="36"/>
        <v>0</v>
      </c>
      <c r="AD491" s="255">
        <f t="shared" si="37"/>
        <v>0</v>
      </c>
      <c r="AE491" s="255">
        <f t="shared" si="38"/>
        <v>0</v>
      </c>
      <c r="AF491" s="255">
        <f t="shared" si="39"/>
        <v>0</v>
      </c>
      <c r="AG491" s="271"/>
    </row>
    <row r="492" spans="1:33" s="21" customFormat="1" ht="16.5" customHeight="1" x14ac:dyDescent="0.2">
      <c r="A492" s="284">
        <v>475</v>
      </c>
      <c r="B492" s="285"/>
      <c r="C492" s="286"/>
      <c r="D492" s="287"/>
      <c r="E492" s="319"/>
      <c r="F492" s="288"/>
      <c r="G492" s="301"/>
      <c r="H492" s="302"/>
      <c r="I492" s="290"/>
      <c r="J492" s="291"/>
      <c r="K492" s="304"/>
      <c r="L492" s="293"/>
      <c r="M492" s="293"/>
      <c r="N492" s="305"/>
      <c r="O492" s="306"/>
      <c r="P492" s="307"/>
      <c r="Q492" s="308"/>
      <c r="R492" s="309"/>
      <c r="S492" s="299"/>
      <c r="T492" s="292"/>
      <c r="U492" s="300"/>
      <c r="V492" s="293"/>
      <c r="W492" s="323" t="s">
        <v>37</v>
      </c>
      <c r="X492" s="279"/>
      <c r="Y492" s="265"/>
      <c r="Z492" s="266"/>
      <c r="AA492" s="269">
        <f t="shared" si="40"/>
        <v>0</v>
      </c>
      <c r="AB492" s="270"/>
      <c r="AC492" s="255">
        <f t="shared" si="36"/>
        <v>0</v>
      </c>
      <c r="AD492" s="255">
        <f t="shared" si="37"/>
        <v>0</v>
      </c>
      <c r="AE492" s="255">
        <f t="shared" si="38"/>
        <v>0</v>
      </c>
      <c r="AF492" s="255">
        <f t="shared" si="39"/>
        <v>0</v>
      </c>
      <c r="AG492" s="271"/>
    </row>
    <row r="493" spans="1:33" s="21" customFormat="1" ht="16.5" customHeight="1" x14ac:dyDescent="0.2">
      <c r="A493" s="284">
        <v>476</v>
      </c>
      <c r="B493" s="285"/>
      <c r="C493" s="286"/>
      <c r="D493" s="287"/>
      <c r="E493" s="319"/>
      <c r="F493" s="288"/>
      <c r="G493" s="301"/>
      <c r="H493" s="302"/>
      <c r="I493" s="290"/>
      <c r="J493" s="291"/>
      <c r="K493" s="304"/>
      <c r="L493" s="293"/>
      <c r="M493" s="293"/>
      <c r="N493" s="305"/>
      <c r="O493" s="306"/>
      <c r="P493" s="307"/>
      <c r="Q493" s="308"/>
      <c r="R493" s="309"/>
      <c r="S493" s="299"/>
      <c r="T493" s="292"/>
      <c r="U493" s="300"/>
      <c r="V493" s="293"/>
      <c r="W493" s="323" t="s">
        <v>37</v>
      </c>
      <c r="X493" s="279"/>
      <c r="Y493" s="265"/>
      <c r="Z493" s="266"/>
      <c r="AA493" s="269">
        <f t="shared" si="40"/>
        <v>0</v>
      </c>
      <c r="AB493" s="270"/>
      <c r="AC493" s="255">
        <f t="shared" si="36"/>
        <v>0</v>
      </c>
      <c r="AD493" s="255">
        <f t="shared" si="37"/>
        <v>0</v>
      </c>
      <c r="AE493" s="255">
        <f t="shared" si="38"/>
        <v>0</v>
      </c>
      <c r="AF493" s="255">
        <f t="shared" si="39"/>
        <v>0</v>
      </c>
      <c r="AG493" s="271"/>
    </row>
    <row r="494" spans="1:33" s="21" customFormat="1" ht="16.5" customHeight="1" x14ac:dyDescent="0.2">
      <c r="A494" s="284">
        <v>477</v>
      </c>
      <c r="B494" s="285"/>
      <c r="C494" s="286"/>
      <c r="D494" s="287"/>
      <c r="E494" s="319"/>
      <c r="F494" s="288"/>
      <c r="G494" s="301"/>
      <c r="H494" s="302"/>
      <c r="I494" s="290"/>
      <c r="J494" s="291"/>
      <c r="K494" s="304"/>
      <c r="L494" s="293"/>
      <c r="M494" s="293"/>
      <c r="N494" s="305"/>
      <c r="O494" s="306"/>
      <c r="P494" s="307"/>
      <c r="Q494" s="308"/>
      <c r="R494" s="309"/>
      <c r="S494" s="299"/>
      <c r="T494" s="292"/>
      <c r="U494" s="300"/>
      <c r="V494" s="293"/>
      <c r="W494" s="323" t="s">
        <v>37</v>
      </c>
      <c r="X494" s="279"/>
      <c r="Y494" s="265"/>
      <c r="Z494" s="266"/>
      <c r="AA494" s="269">
        <f t="shared" si="40"/>
        <v>0</v>
      </c>
      <c r="AB494" s="270"/>
      <c r="AC494" s="255">
        <f t="shared" si="36"/>
        <v>0</v>
      </c>
      <c r="AD494" s="255">
        <f t="shared" si="37"/>
        <v>0</v>
      </c>
      <c r="AE494" s="255">
        <f t="shared" si="38"/>
        <v>0</v>
      </c>
      <c r="AF494" s="255">
        <f t="shared" si="39"/>
        <v>0</v>
      </c>
      <c r="AG494" s="271"/>
    </row>
    <row r="495" spans="1:33" s="21" customFormat="1" ht="16.5" customHeight="1" x14ac:dyDescent="0.2">
      <c r="A495" s="284">
        <v>478</v>
      </c>
      <c r="B495" s="285"/>
      <c r="C495" s="286"/>
      <c r="D495" s="287"/>
      <c r="E495" s="319"/>
      <c r="F495" s="288"/>
      <c r="G495" s="301"/>
      <c r="H495" s="302"/>
      <c r="I495" s="290"/>
      <c r="J495" s="291"/>
      <c r="K495" s="304"/>
      <c r="L495" s="293"/>
      <c r="M495" s="293"/>
      <c r="N495" s="305"/>
      <c r="O495" s="306"/>
      <c r="P495" s="307"/>
      <c r="Q495" s="308"/>
      <c r="R495" s="309"/>
      <c r="S495" s="299"/>
      <c r="T495" s="292"/>
      <c r="U495" s="300"/>
      <c r="V495" s="293"/>
      <c r="W495" s="323" t="s">
        <v>37</v>
      </c>
      <c r="X495" s="279"/>
      <c r="Y495" s="265"/>
      <c r="Z495" s="266"/>
      <c r="AA495" s="269">
        <f t="shared" si="40"/>
        <v>0</v>
      </c>
      <c r="AB495" s="270"/>
      <c r="AC495" s="255">
        <f t="shared" si="36"/>
        <v>0</v>
      </c>
      <c r="AD495" s="255">
        <f t="shared" si="37"/>
        <v>0</v>
      </c>
      <c r="AE495" s="255">
        <f t="shared" si="38"/>
        <v>0</v>
      </c>
      <c r="AF495" s="255">
        <f t="shared" si="39"/>
        <v>0</v>
      </c>
      <c r="AG495" s="271"/>
    </row>
    <row r="496" spans="1:33" s="21" customFormat="1" ht="16.5" customHeight="1" x14ac:dyDescent="0.2">
      <c r="A496" s="284">
        <v>479</v>
      </c>
      <c r="B496" s="285"/>
      <c r="C496" s="286"/>
      <c r="D496" s="287"/>
      <c r="E496" s="319"/>
      <c r="F496" s="288"/>
      <c r="G496" s="301"/>
      <c r="H496" s="302"/>
      <c r="I496" s="290"/>
      <c r="J496" s="291"/>
      <c r="K496" s="304"/>
      <c r="L496" s="293"/>
      <c r="M496" s="293"/>
      <c r="N496" s="305"/>
      <c r="O496" s="306"/>
      <c r="P496" s="307"/>
      <c r="Q496" s="308"/>
      <c r="R496" s="309"/>
      <c r="S496" s="299"/>
      <c r="T496" s="292"/>
      <c r="U496" s="300"/>
      <c r="V496" s="293"/>
      <c r="W496" s="323" t="s">
        <v>37</v>
      </c>
      <c r="X496" s="279"/>
      <c r="Y496" s="265"/>
      <c r="Z496" s="266"/>
      <c r="AA496" s="269">
        <f t="shared" si="40"/>
        <v>0</v>
      </c>
      <c r="AB496" s="270"/>
      <c r="AC496" s="255">
        <f t="shared" si="36"/>
        <v>0</v>
      </c>
      <c r="AD496" s="255">
        <f t="shared" si="37"/>
        <v>0</v>
      </c>
      <c r="AE496" s="255">
        <f t="shared" si="38"/>
        <v>0</v>
      </c>
      <c r="AF496" s="255">
        <f t="shared" si="39"/>
        <v>0</v>
      </c>
      <c r="AG496" s="271"/>
    </row>
    <row r="497" spans="1:33" s="21" customFormat="1" ht="16.5" customHeight="1" x14ac:dyDescent="0.2">
      <c r="A497" s="284">
        <v>480</v>
      </c>
      <c r="B497" s="285"/>
      <c r="C497" s="286"/>
      <c r="D497" s="287"/>
      <c r="E497" s="319"/>
      <c r="F497" s="288"/>
      <c r="G497" s="301"/>
      <c r="H497" s="302"/>
      <c r="I497" s="290"/>
      <c r="J497" s="291"/>
      <c r="K497" s="304"/>
      <c r="L497" s="293"/>
      <c r="M497" s="293"/>
      <c r="N497" s="305"/>
      <c r="O497" s="306"/>
      <c r="P497" s="307"/>
      <c r="Q497" s="308"/>
      <c r="R497" s="309"/>
      <c r="S497" s="299"/>
      <c r="T497" s="292"/>
      <c r="U497" s="300"/>
      <c r="V497" s="293"/>
      <c r="W497" s="323" t="s">
        <v>37</v>
      </c>
      <c r="X497" s="279"/>
      <c r="Y497" s="265"/>
      <c r="Z497" s="266"/>
      <c r="AA497" s="269">
        <f t="shared" si="40"/>
        <v>0</v>
      </c>
      <c r="AB497" s="270"/>
      <c r="AC497" s="255">
        <f t="shared" si="36"/>
        <v>0</v>
      </c>
      <c r="AD497" s="255">
        <f t="shared" si="37"/>
        <v>0</v>
      </c>
      <c r="AE497" s="255">
        <f t="shared" si="38"/>
        <v>0</v>
      </c>
      <c r="AF497" s="255">
        <f t="shared" si="39"/>
        <v>0</v>
      </c>
      <c r="AG497" s="271"/>
    </row>
    <row r="498" spans="1:33" s="21" customFormat="1" ht="16.5" customHeight="1" x14ac:dyDescent="0.2">
      <c r="A498" s="284">
        <v>481</v>
      </c>
      <c r="B498" s="285"/>
      <c r="C498" s="286"/>
      <c r="D498" s="287"/>
      <c r="E498" s="319"/>
      <c r="F498" s="288"/>
      <c r="G498" s="301"/>
      <c r="H498" s="302"/>
      <c r="I498" s="290"/>
      <c r="J498" s="291"/>
      <c r="K498" s="304"/>
      <c r="L498" s="293"/>
      <c r="M498" s="293"/>
      <c r="N498" s="305"/>
      <c r="O498" s="306"/>
      <c r="P498" s="307"/>
      <c r="Q498" s="308"/>
      <c r="R498" s="309"/>
      <c r="S498" s="299"/>
      <c r="T498" s="292"/>
      <c r="U498" s="300"/>
      <c r="V498" s="293"/>
      <c r="W498" s="323" t="s">
        <v>37</v>
      </c>
      <c r="X498" s="279"/>
      <c r="Y498" s="265"/>
      <c r="Z498" s="266"/>
      <c r="AA498" s="269">
        <f t="shared" si="40"/>
        <v>0</v>
      </c>
      <c r="AB498" s="270"/>
      <c r="AC498" s="255">
        <f t="shared" si="36"/>
        <v>0</v>
      </c>
      <c r="AD498" s="255">
        <f t="shared" si="37"/>
        <v>0</v>
      </c>
      <c r="AE498" s="255">
        <f t="shared" si="38"/>
        <v>0</v>
      </c>
      <c r="AF498" s="255">
        <f t="shared" si="39"/>
        <v>0</v>
      </c>
      <c r="AG498" s="271"/>
    </row>
    <row r="499" spans="1:33" s="21" customFormat="1" ht="16.5" customHeight="1" x14ac:dyDescent="0.2">
      <c r="A499" s="284">
        <v>482</v>
      </c>
      <c r="B499" s="285"/>
      <c r="C499" s="286"/>
      <c r="D499" s="287"/>
      <c r="E499" s="319"/>
      <c r="F499" s="288"/>
      <c r="G499" s="301"/>
      <c r="H499" s="302"/>
      <c r="I499" s="290"/>
      <c r="J499" s="291"/>
      <c r="K499" s="304"/>
      <c r="L499" s="293"/>
      <c r="M499" s="293"/>
      <c r="N499" s="305"/>
      <c r="O499" s="306"/>
      <c r="P499" s="307"/>
      <c r="Q499" s="308"/>
      <c r="R499" s="309"/>
      <c r="S499" s="299"/>
      <c r="T499" s="292"/>
      <c r="U499" s="300"/>
      <c r="V499" s="293"/>
      <c r="W499" s="323" t="s">
        <v>37</v>
      </c>
      <c r="X499" s="279"/>
      <c r="Y499" s="265"/>
      <c r="Z499" s="266"/>
      <c r="AA499" s="269">
        <f t="shared" si="40"/>
        <v>0</v>
      </c>
      <c r="AB499" s="270"/>
      <c r="AC499" s="255">
        <f t="shared" si="36"/>
        <v>0</v>
      </c>
      <c r="AD499" s="255">
        <f t="shared" si="37"/>
        <v>0</v>
      </c>
      <c r="AE499" s="255">
        <f t="shared" si="38"/>
        <v>0</v>
      </c>
      <c r="AF499" s="255">
        <f t="shared" si="39"/>
        <v>0</v>
      </c>
      <c r="AG499" s="271"/>
    </row>
    <row r="500" spans="1:33" s="21" customFormat="1" ht="16.5" customHeight="1" x14ac:dyDescent="0.2">
      <c r="A500" s="284">
        <v>483</v>
      </c>
      <c r="B500" s="285"/>
      <c r="C500" s="286"/>
      <c r="D500" s="287"/>
      <c r="E500" s="319"/>
      <c r="F500" s="288"/>
      <c r="G500" s="301"/>
      <c r="H500" s="302"/>
      <c r="I500" s="290"/>
      <c r="J500" s="291"/>
      <c r="K500" s="304"/>
      <c r="L500" s="293"/>
      <c r="M500" s="293"/>
      <c r="N500" s="305"/>
      <c r="O500" s="306"/>
      <c r="P500" s="307"/>
      <c r="Q500" s="308"/>
      <c r="R500" s="309"/>
      <c r="S500" s="299"/>
      <c r="T500" s="292"/>
      <c r="U500" s="300"/>
      <c r="V500" s="293"/>
      <c r="W500" s="323" t="s">
        <v>37</v>
      </c>
      <c r="X500" s="279"/>
      <c r="Y500" s="265"/>
      <c r="Z500" s="266"/>
      <c r="AA500" s="269">
        <f t="shared" si="40"/>
        <v>0</v>
      </c>
      <c r="AB500" s="270"/>
      <c r="AC500" s="255">
        <f t="shared" si="36"/>
        <v>0</v>
      </c>
      <c r="AD500" s="255">
        <f t="shared" si="37"/>
        <v>0</v>
      </c>
      <c r="AE500" s="255">
        <f t="shared" si="38"/>
        <v>0</v>
      </c>
      <c r="AF500" s="255">
        <f t="shared" si="39"/>
        <v>0</v>
      </c>
      <c r="AG500" s="271"/>
    </row>
    <row r="501" spans="1:33" s="21" customFormat="1" ht="16.5" customHeight="1" x14ac:dyDescent="0.2">
      <c r="A501" s="284">
        <v>484</v>
      </c>
      <c r="B501" s="285"/>
      <c r="C501" s="286"/>
      <c r="D501" s="287"/>
      <c r="E501" s="319"/>
      <c r="F501" s="288"/>
      <c r="G501" s="301"/>
      <c r="H501" s="302"/>
      <c r="I501" s="290"/>
      <c r="J501" s="291"/>
      <c r="K501" s="304"/>
      <c r="L501" s="293"/>
      <c r="M501" s="293"/>
      <c r="N501" s="305"/>
      <c r="O501" s="306"/>
      <c r="P501" s="307"/>
      <c r="Q501" s="308"/>
      <c r="R501" s="309"/>
      <c r="S501" s="299"/>
      <c r="T501" s="292"/>
      <c r="U501" s="300"/>
      <c r="V501" s="293"/>
      <c r="W501" s="323" t="s">
        <v>37</v>
      </c>
      <c r="X501" s="279"/>
      <c r="Y501" s="265"/>
      <c r="Z501" s="266"/>
      <c r="AA501" s="269">
        <f t="shared" si="40"/>
        <v>0</v>
      </c>
      <c r="AB501" s="270"/>
      <c r="AC501" s="255">
        <f t="shared" si="36"/>
        <v>0</v>
      </c>
      <c r="AD501" s="255">
        <f t="shared" si="37"/>
        <v>0</v>
      </c>
      <c r="AE501" s="255">
        <f t="shared" si="38"/>
        <v>0</v>
      </c>
      <c r="AF501" s="255">
        <f t="shared" si="39"/>
        <v>0</v>
      </c>
      <c r="AG501" s="271"/>
    </row>
    <row r="502" spans="1:33" s="21" customFormat="1" ht="16.5" customHeight="1" x14ac:dyDescent="0.2">
      <c r="A502" s="284">
        <v>485</v>
      </c>
      <c r="B502" s="285"/>
      <c r="C502" s="286"/>
      <c r="D502" s="287"/>
      <c r="E502" s="319"/>
      <c r="F502" s="288"/>
      <c r="G502" s="301"/>
      <c r="H502" s="302"/>
      <c r="I502" s="290"/>
      <c r="J502" s="291"/>
      <c r="K502" s="304"/>
      <c r="L502" s="293"/>
      <c r="M502" s="293"/>
      <c r="N502" s="305"/>
      <c r="O502" s="306"/>
      <c r="P502" s="307"/>
      <c r="Q502" s="308"/>
      <c r="R502" s="309"/>
      <c r="S502" s="299"/>
      <c r="T502" s="292"/>
      <c r="U502" s="300"/>
      <c r="V502" s="293"/>
      <c r="W502" s="323" t="s">
        <v>37</v>
      </c>
      <c r="X502" s="279"/>
      <c r="Y502" s="265"/>
      <c r="Z502" s="266"/>
      <c r="AA502" s="269">
        <f t="shared" si="40"/>
        <v>0</v>
      </c>
      <c r="AB502" s="270"/>
      <c r="AC502" s="255">
        <f t="shared" si="36"/>
        <v>0</v>
      </c>
      <c r="AD502" s="255">
        <f t="shared" si="37"/>
        <v>0</v>
      </c>
      <c r="AE502" s="255">
        <f t="shared" si="38"/>
        <v>0</v>
      </c>
      <c r="AF502" s="255">
        <f t="shared" si="39"/>
        <v>0</v>
      </c>
      <c r="AG502" s="271"/>
    </row>
    <row r="503" spans="1:33" s="21" customFormat="1" ht="16.5" customHeight="1" x14ac:dyDescent="0.2">
      <c r="A503" s="284">
        <v>486</v>
      </c>
      <c r="B503" s="285"/>
      <c r="C503" s="286"/>
      <c r="D503" s="287"/>
      <c r="E503" s="319"/>
      <c r="F503" s="288"/>
      <c r="G503" s="301"/>
      <c r="H503" s="302"/>
      <c r="I503" s="290"/>
      <c r="J503" s="291"/>
      <c r="K503" s="304"/>
      <c r="L503" s="293"/>
      <c r="M503" s="293"/>
      <c r="N503" s="305"/>
      <c r="O503" s="306"/>
      <c r="P503" s="307"/>
      <c r="Q503" s="308"/>
      <c r="R503" s="309"/>
      <c r="S503" s="299"/>
      <c r="T503" s="292"/>
      <c r="U503" s="300"/>
      <c r="V503" s="293"/>
      <c r="W503" s="323" t="s">
        <v>37</v>
      </c>
      <c r="X503" s="279"/>
      <c r="Y503" s="265"/>
      <c r="Z503" s="266"/>
      <c r="AA503" s="269">
        <f t="shared" si="40"/>
        <v>0</v>
      </c>
      <c r="AB503" s="270"/>
      <c r="AC503" s="255">
        <f t="shared" si="36"/>
        <v>0</v>
      </c>
      <c r="AD503" s="255">
        <f t="shared" si="37"/>
        <v>0</v>
      </c>
      <c r="AE503" s="255">
        <f t="shared" si="38"/>
        <v>0</v>
      </c>
      <c r="AF503" s="255">
        <f t="shared" si="39"/>
        <v>0</v>
      </c>
      <c r="AG503" s="271"/>
    </row>
    <row r="504" spans="1:33" s="21" customFormat="1" ht="16.5" customHeight="1" x14ac:dyDescent="0.2">
      <c r="A504" s="284">
        <v>487</v>
      </c>
      <c r="B504" s="285"/>
      <c r="C504" s="286"/>
      <c r="D504" s="287"/>
      <c r="E504" s="319"/>
      <c r="F504" s="288"/>
      <c r="G504" s="301"/>
      <c r="H504" s="302"/>
      <c r="I504" s="290"/>
      <c r="J504" s="291"/>
      <c r="K504" s="304"/>
      <c r="L504" s="293"/>
      <c r="M504" s="293"/>
      <c r="N504" s="305"/>
      <c r="O504" s="306"/>
      <c r="P504" s="307"/>
      <c r="Q504" s="308"/>
      <c r="R504" s="309"/>
      <c r="S504" s="299"/>
      <c r="T504" s="292"/>
      <c r="U504" s="300"/>
      <c r="V504" s="293"/>
      <c r="W504" s="323" t="s">
        <v>37</v>
      </c>
      <c r="X504" s="279"/>
      <c r="Y504" s="265"/>
      <c r="Z504" s="266"/>
      <c r="AA504" s="269">
        <f t="shared" si="40"/>
        <v>0</v>
      </c>
      <c r="AB504" s="270"/>
      <c r="AC504" s="255">
        <f t="shared" si="36"/>
        <v>0</v>
      </c>
      <c r="AD504" s="255">
        <f t="shared" si="37"/>
        <v>0</v>
      </c>
      <c r="AE504" s="255">
        <f t="shared" si="38"/>
        <v>0</v>
      </c>
      <c r="AF504" s="255">
        <f t="shared" si="39"/>
        <v>0</v>
      </c>
      <c r="AG504" s="271"/>
    </row>
    <row r="505" spans="1:33" s="21" customFormat="1" ht="16.5" customHeight="1" x14ac:dyDescent="0.2">
      <c r="A505" s="284">
        <v>488</v>
      </c>
      <c r="B505" s="285"/>
      <c r="C505" s="286"/>
      <c r="D505" s="287"/>
      <c r="E505" s="319"/>
      <c r="F505" s="288"/>
      <c r="G505" s="301"/>
      <c r="H505" s="302"/>
      <c r="I505" s="290"/>
      <c r="J505" s="291"/>
      <c r="K505" s="304"/>
      <c r="L505" s="293"/>
      <c r="M505" s="293"/>
      <c r="N505" s="305"/>
      <c r="O505" s="306"/>
      <c r="P505" s="307"/>
      <c r="Q505" s="308"/>
      <c r="R505" s="309"/>
      <c r="S505" s="299"/>
      <c r="T505" s="292"/>
      <c r="U505" s="300"/>
      <c r="V505" s="293"/>
      <c r="W505" s="323" t="s">
        <v>37</v>
      </c>
      <c r="X505" s="279"/>
      <c r="Y505" s="265"/>
      <c r="Z505" s="266"/>
      <c r="AA505" s="269">
        <f t="shared" si="40"/>
        <v>0</v>
      </c>
      <c r="AB505" s="270"/>
      <c r="AC505" s="255">
        <f t="shared" si="36"/>
        <v>0</v>
      </c>
      <c r="AD505" s="255">
        <f t="shared" si="37"/>
        <v>0</v>
      </c>
      <c r="AE505" s="255">
        <f t="shared" si="38"/>
        <v>0</v>
      </c>
      <c r="AF505" s="255">
        <f t="shared" si="39"/>
        <v>0</v>
      </c>
      <c r="AG505" s="271"/>
    </row>
    <row r="506" spans="1:33" s="21" customFormat="1" ht="16.5" customHeight="1" x14ac:dyDescent="0.2">
      <c r="A506" s="284">
        <v>489</v>
      </c>
      <c r="B506" s="285"/>
      <c r="C506" s="286"/>
      <c r="D506" s="287"/>
      <c r="E506" s="319"/>
      <c r="F506" s="288"/>
      <c r="G506" s="301"/>
      <c r="H506" s="302"/>
      <c r="I506" s="290"/>
      <c r="J506" s="291"/>
      <c r="K506" s="304"/>
      <c r="L506" s="293"/>
      <c r="M506" s="293"/>
      <c r="N506" s="305"/>
      <c r="O506" s="306"/>
      <c r="P506" s="307"/>
      <c r="Q506" s="308"/>
      <c r="R506" s="309"/>
      <c r="S506" s="299"/>
      <c r="T506" s="292"/>
      <c r="U506" s="300"/>
      <c r="V506" s="293"/>
      <c r="W506" s="323" t="s">
        <v>37</v>
      </c>
      <c r="X506" s="279"/>
      <c r="Y506" s="265"/>
      <c r="Z506" s="266"/>
      <c r="AA506" s="269">
        <f t="shared" si="40"/>
        <v>0</v>
      </c>
      <c r="AB506" s="270"/>
      <c r="AC506" s="255">
        <f t="shared" si="36"/>
        <v>0</v>
      </c>
      <c r="AD506" s="255">
        <f t="shared" si="37"/>
        <v>0</v>
      </c>
      <c r="AE506" s="255">
        <f t="shared" si="38"/>
        <v>0</v>
      </c>
      <c r="AF506" s="255">
        <f t="shared" si="39"/>
        <v>0</v>
      </c>
      <c r="AG506" s="271"/>
    </row>
    <row r="507" spans="1:33" s="21" customFormat="1" ht="16.5" customHeight="1" x14ac:dyDescent="0.2">
      <c r="A507" s="284">
        <v>490</v>
      </c>
      <c r="B507" s="285"/>
      <c r="C507" s="286"/>
      <c r="D507" s="287"/>
      <c r="E507" s="319"/>
      <c r="F507" s="288"/>
      <c r="G507" s="301"/>
      <c r="H507" s="302"/>
      <c r="I507" s="290"/>
      <c r="J507" s="291"/>
      <c r="K507" s="304"/>
      <c r="L507" s="293"/>
      <c r="M507" s="293"/>
      <c r="N507" s="305"/>
      <c r="O507" s="306"/>
      <c r="P507" s="307"/>
      <c r="Q507" s="308"/>
      <c r="R507" s="309"/>
      <c r="S507" s="299"/>
      <c r="T507" s="292"/>
      <c r="U507" s="300"/>
      <c r="V507" s="293"/>
      <c r="W507" s="323" t="s">
        <v>37</v>
      </c>
      <c r="X507" s="279"/>
      <c r="Y507" s="265"/>
      <c r="Z507" s="266"/>
      <c r="AA507" s="269">
        <f t="shared" si="40"/>
        <v>0</v>
      </c>
      <c r="AB507" s="270"/>
      <c r="AC507" s="255">
        <f t="shared" si="36"/>
        <v>0</v>
      </c>
      <c r="AD507" s="255">
        <f t="shared" si="37"/>
        <v>0</v>
      </c>
      <c r="AE507" s="255">
        <f t="shared" si="38"/>
        <v>0</v>
      </c>
      <c r="AF507" s="255">
        <f t="shared" si="39"/>
        <v>0</v>
      </c>
      <c r="AG507" s="271"/>
    </row>
    <row r="508" spans="1:33" s="21" customFormat="1" ht="16.5" customHeight="1" x14ac:dyDescent="0.2">
      <c r="A508" s="284">
        <v>491</v>
      </c>
      <c r="B508" s="285"/>
      <c r="C508" s="286"/>
      <c r="D508" s="287"/>
      <c r="E508" s="319"/>
      <c r="F508" s="288"/>
      <c r="G508" s="301"/>
      <c r="H508" s="302"/>
      <c r="I508" s="290"/>
      <c r="J508" s="291"/>
      <c r="K508" s="304"/>
      <c r="L508" s="293"/>
      <c r="M508" s="293"/>
      <c r="N508" s="305"/>
      <c r="O508" s="306"/>
      <c r="P508" s="307"/>
      <c r="Q508" s="308"/>
      <c r="R508" s="309"/>
      <c r="S508" s="299"/>
      <c r="T508" s="292"/>
      <c r="U508" s="300"/>
      <c r="V508" s="293"/>
      <c r="W508" s="323" t="s">
        <v>37</v>
      </c>
      <c r="X508" s="279"/>
      <c r="Y508" s="265"/>
      <c r="Z508" s="266"/>
      <c r="AA508" s="269">
        <f t="shared" si="40"/>
        <v>0</v>
      </c>
      <c r="AB508" s="270"/>
      <c r="AC508" s="255">
        <f t="shared" si="36"/>
        <v>0</v>
      </c>
      <c r="AD508" s="255">
        <f t="shared" si="37"/>
        <v>0</v>
      </c>
      <c r="AE508" s="255">
        <f t="shared" si="38"/>
        <v>0</v>
      </c>
      <c r="AF508" s="255">
        <f t="shared" si="39"/>
        <v>0</v>
      </c>
      <c r="AG508" s="271"/>
    </row>
    <row r="509" spans="1:33" s="21" customFormat="1" ht="16.5" customHeight="1" x14ac:dyDescent="0.2">
      <c r="A509" s="284">
        <v>492</v>
      </c>
      <c r="B509" s="285"/>
      <c r="C509" s="286"/>
      <c r="D509" s="287"/>
      <c r="E509" s="319"/>
      <c r="F509" s="288"/>
      <c r="G509" s="301"/>
      <c r="H509" s="302"/>
      <c r="I509" s="290"/>
      <c r="J509" s="291"/>
      <c r="K509" s="304"/>
      <c r="L509" s="293"/>
      <c r="M509" s="293"/>
      <c r="N509" s="305"/>
      <c r="O509" s="306"/>
      <c r="P509" s="307"/>
      <c r="Q509" s="308"/>
      <c r="R509" s="309"/>
      <c r="S509" s="299"/>
      <c r="T509" s="292"/>
      <c r="U509" s="300"/>
      <c r="V509" s="293"/>
      <c r="W509" s="323" t="s">
        <v>37</v>
      </c>
      <c r="X509" s="279"/>
      <c r="Y509" s="265"/>
      <c r="Z509" s="266"/>
      <c r="AA509" s="269">
        <f t="shared" si="40"/>
        <v>0</v>
      </c>
      <c r="AB509" s="270"/>
      <c r="AC509" s="255">
        <f t="shared" si="36"/>
        <v>0</v>
      </c>
      <c r="AD509" s="255">
        <f t="shared" si="37"/>
        <v>0</v>
      </c>
      <c r="AE509" s="255">
        <f t="shared" si="38"/>
        <v>0</v>
      </c>
      <c r="AF509" s="255">
        <f t="shared" si="39"/>
        <v>0</v>
      </c>
      <c r="AG509" s="271"/>
    </row>
    <row r="510" spans="1:33" s="21" customFormat="1" ht="16.5" customHeight="1" x14ac:dyDescent="0.2">
      <c r="A510" s="284">
        <v>493</v>
      </c>
      <c r="B510" s="285"/>
      <c r="C510" s="286"/>
      <c r="D510" s="287"/>
      <c r="E510" s="319"/>
      <c r="F510" s="288"/>
      <c r="G510" s="301"/>
      <c r="H510" s="302"/>
      <c r="I510" s="290"/>
      <c r="J510" s="291"/>
      <c r="K510" s="304"/>
      <c r="L510" s="293"/>
      <c r="M510" s="293"/>
      <c r="N510" s="305"/>
      <c r="O510" s="306"/>
      <c r="P510" s="307"/>
      <c r="Q510" s="308"/>
      <c r="R510" s="309"/>
      <c r="S510" s="299"/>
      <c r="T510" s="292"/>
      <c r="U510" s="300"/>
      <c r="V510" s="293"/>
      <c r="W510" s="323" t="s">
        <v>37</v>
      </c>
      <c r="X510" s="279"/>
      <c r="Y510" s="265"/>
      <c r="Z510" s="266"/>
      <c r="AA510" s="269">
        <f t="shared" si="40"/>
        <v>0</v>
      </c>
      <c r="AB510" s="270"/>
      <c r="AC510" s="255">
        <f t="shared" si="36"/>
        <v>0</v>
      </c>
      <c r="AD510" s="255">
        <f t="shared" si="37"/>
        <v>0</v>
      </c>
      <c r="AE510" s="255">
        <f t="shared" si="38"/>
        <v>0</v>
      </c>
      <c r="AF510" s="255">
        <f t="shared" si="39"/>
        <v>0</v>
      </c>
      <c r="AG510" s="271"/>
    </row>
    <row r="511" spans="1:33" s="21" customFormat="1" ht="16.5" customHeight="1" x14ac:dyDescent="0.2">
      <c r="A511" s="284">
        <v>494</v>
      </c>
      <c r="B511" s="285"/>
      <c r="C511" s="286"/>
      <c r="D511" s="287"/>
      <c r="E511" s="319"/>
      <c r="F511" s="288"/>
      <c r="G511" s="301"/>
      <c r="H511" s="302"/>
      <c r="I511" s="290"/>
      <c r="J511" s="291"/>
      <c r="K511" s="304"/>
      <c r="L511" s="293"/>
      <c r="M511" s="293"/>
      <c r="N511" s="305"/>
      <c r="O511" s="306"/>
      <c r="P511" s="307"/>
      <c r="Q511" s="308"/>
      <c r="R511" s="309"/>
      <c r="S511" s="299"/>
      <c r="T511" s="292"/>
      <c r="U511" s="300"/>
      <c r="V511" s="293"/>
      <c r="W511" s="323" t="s">
        <v>37</v>
      </c>
      <c r="X511" s="279"/>
      <c r="Y511" s="265"/>
      <c r="Z511" s="266"/>
      <c r="AA511" s="269">
        <f t="shared" si="40"/>
        <v>0</v>
      </c>
      <c r="AB511" s="270"/>
      <c r="AC511" s="255">
        <f t="shared" si="36"/>
        <v>0</v>
      </c>
      <c r="AD511" s="255">
        <f t="shared" si="37"/>
        <v>0</v>
      </c>
      <c r="AE511" s="255">
        <f t="shared" si="38"/>
        <v>0</v>
      </c>
      <c r="AF511" s="255">
        <f t="shared" si="39"/>
        <v>0</v>
      </c>
      <c r="AG511" s="271"/>
    </row>
    <row r="512" spans="1:33" s="21" customFormat="1" ht="16.5" customHeight="1" x14ac:dyDescent="0.2">
      <c r="A512" s="284">
        <v>495</v>
      </c>
      <c r="B512" s="285"/>
      <c r="C512" s="286"/>
      <c r="D512" s="287"/>
      <c r="E512" s="319"/>
      <c r="F512" s="288"/>
      <c r="G512" s="301"/>
      <c r="H512" s="302"/>
      <c r="I512" s="290"/>
      <c r="J512" s="291"/>
      <c r="K512" s="304"/>
      <c r="L512" s="293"/>
      <c r="M512" s="293"/>
      <c r="N512" s="305"/>
      <c r="O512" s="306"/>
      <c r="P512" s="307"/>
      <c r="Q512" s="308"/>
      <c r="R512" s="309"/>
      <c r="S512" s="299"/>
      <c r="T512" s="292"/>
      <c r="U512" s="300"/>
      <c r="V512" s="293"/>
      <c r="W512" s="323" t="s">
        <v>37</v>
      </c>
      <c r="X512" s="279"/>
      <c r="Y512" s="265"/>
      <c r="Z512" s="266"/>
      <c r="AA512" s="269">
        <f t="shared" si="40"/>
        <v>0</v>
      </c>
      <c r="AB512" s="270"/>
      <c r="AC512" s="255">
        <f t="shared" si="36"/>
        <v>0</v>
      </c>
      <c r="AD512" s="255">
        <f t="shared" si="37"/>
        <v>0</v>
      </c>
      <c r="AE512" s="255">
        <f t="shared" si="38"/>
        <v>0</v>
      </c>
      <c r="AF512" s="255">
        <f t="shared" si="39"/>
        <v>0</v>
      </c>
      <c r="AG512" s="271"/>
    </row>
    <row r="513" spans="1:33" s="21" customFormat="1" ht="16.5" customHeight="1" x14ac:dyDescent="0.2">
      <c r="A513" s="284">
        <v>496</v>
      </c>
      <c r="B513" s="285"/>
      <c r="C513" s="286"/>
      <c r="D513" s="287"/>
      <c r="E513" s="319"/>
      <c r="F513" s="288"/>
      <c r="G513" s="301"/>
      <c r="H513" s="302"/>
      <c r="I513" s="290"/>
      <c r="J513" s="291"/>
      <c r="K513" s="304"/>
      <c r="L513" s="293"/>
      <c r="M513" s="293"/>
      <c r="N513" s="305"/>
      <c r="O513" s="306"/>
      <c r="P513" s="307"/>
      <c r="Q513" s="308"/>
      <c r="R513" s="309"/>
      <c r="S513" s="299"/>
      <c r="T513" s="292"/>
      <c r="U513" s="300"/>
      <c r="V513" s="293"/>
      <c r="W513" s="323" t="s">
        <v>37</v>
      </c>
      <c r="X513" s="279"/>
      <c r="Y513" s="265"/>
      <c r="Z513" s="266"/>
      <c r="AA513" s="269">
        <f t="shared" si="40"/>
        <v>0</v>
      </c>
      <c r="AB513" s="270"/>
      <c r="AC513" s="255">
        <f t="shared" si="36"/>
        <v>0</v>
      </c>
      <c r="AD513" s="255">
        <f t="shared" si="37"/>
        <v>0</v>
      </c>
      <c r="AE513" s="255">
        <f t="shared" si="38"/>
        <v>0</v>
      </c>
      <c r="AF513" s="255">
        <f t="shared" si="39"/>
        <v>0</v>
      </c>
      <c r="AG513" s="271"/>
    </row>
    <row r="514" spans="1:33" s="21" customFormat="1" ht="16.5" customHeight="1" x14ac:dyDescent="0.2">
      <c r="A514" s="284">
        <v>497</v>
      </c>
      <c r="B514" s="285"/>
      <c r="C514" s="286"/>
      <c r="D514" s="287"/>
      <c r="E514" s="319"/>
      <c r="F514" s="288"/>
      <c r="G514" s="301"/>
      <c r="H514" s="302"/>
      <c r="I514" s="290"/>
      <c r="J514" s="291"/>
      <c r="K514" s="304"/>
      <c r="L514" s="293"/>
      <c r="M514" s="293"/>
      <c r="N514" s="305"/>
      <c r="O514" s="306"/>
      <c r="P514" s="307"/>
      <c r="Q514" s="308"/>
      <c r="R514" s="309"/>
      <c r="S514" s="299"/>
      <c r="T514" s="292"/>
      <c r="U514" s="300"/>
      <c r="V514" s="293"/>
      <c r="W514" s="323" t="s">
        <v>37</v>
      </c>
      <c r="X514" s="279"/>
      <c r="Y514" s="265"/>
      <c r="Z514" s="266"/>
      <c r="AA514" s="269">
        <f t="shared" si="40"/>
        <v>0</v>
      </c>
      <c r="AB514" s="270"/>
      <c r="AC514" s="255">
        <f t="shared" si="36"/>
        <v>0</v>
      </c>
      <c r="AD514" s="255">
        <f t="shared" si="37"/>
        <v>0</v>
      </c>
      <c r="AE514" s="255">
        <f t="shared" si="38"/>
        <v>0</v>
      </c>
      <c r="AF514" s="255">
        <f t="shared" si="39"/>
        <v>0</v>
      </c>
      <c r="AG514" s="271"/>
    </row>
    <row r="515" spans="1:33" s="21" customFormat="1" ht="16.5" customHeight="1" x14ac:dyDescent="0.2">
      <c r="A515" s="284">
        <v>498</v>
      </c>
      <c r="B515" s="285"/>
      <c r="C515" s="286"/>
      <c r="D515" s="287"/>
      <c r="E515" s="319"/>
      <c r="F515" s="288"/>
      <c r="G515" s="301"/>
      <c r="H515" s="302"/>
      <c r="I515" s="290"/>
      <c r="J515" s="291"/>
      <c r="K515" s="304"/>
      <c r="L515" s="293"/>
      <c r="M515" s="293"/>
      <c r="N515" s="305"/>
      <c r="O515" s="306"/>
      <c r="P515" s="307"/>
      <c r="Q515" s="308"/>
      <c r="R515" s="309"/>
      <c r="S515" s="299"/>
      <c r="T515" s="292"/>
      <c r="U515" s="300"/>
      <c r="V515" s="293"/>
      <c r="W515" s="323" t="s">
        <v>37</v>
      </c>
      <c r="X515" s="279"/>
      <c r="Y515" s="265"/>
      <c r="Z515" s="266"/>
      <c r="AA515" s="269">
        <f t="shared" si="40"/>
        <v>0</v>
      </c>
      <c r="AB515" s="270"/>
      <c r="AC515" s="255">
        <f t="shared" si="36"/>
        <v>0</v>
      </c>
      <c r="AD515" s="255">
        <f t="shared" si="37"/>
        <v>0</v>
      </c>
      <c r="AE515" s="255">
        <f t="shared" si="38"/>
        <v>0</v>
      </c>
      <c r="AF515" s="255">
        <f t="shared" si="39"/>
        <v>0</v>
      </c>
      <c r="AG515" s="271"/>
    </row>
    <row r="516" spans="1:33" s="21" customFormat="1" ht="16.5" customHeight="1" x14ac:dyDescent="0.2">
      <c r="A516" s="284">
        <v>499</v>
      </c>
      <c r="B516" s="285"/>
      <c r="C516" s="286"/>
      <c r="D516" s="287"/>
      <c r="E516" s="319"/>
      <c r="F516" s="288"/>
      <c r="G516" s="301"/>
      <c r="H516" s="302"/>
      <c r="I516" s="290"/>
      <c r="J516" s="291"/>
      <c r="K516" s="304"/>
      <c r="L516" s="293"/>
      <c r="M516" s="293"/>
      <c r="N516" s="305"/>
      <c r="O516" s="306"/>
      <c r="P516" s="307"/>
      <c r="Q516" s="308"/>
      <c r="R516" s="309"/>
      <c r="S516" s="299"/>
      <c r="T516" s="292"/>
      <c r="U516" s="300"/>
      <c r="V516" s="293"/>
      <c r="W516" s="323" t="s">
        <v>37</v>
      </c>
      <c r="X516" s="279"/>
      <c r="Y516" s="265"/>
      <c r="Z516" s="266"/>
      <c r="AA516" s="269">
        <f t="shared" si="40"/>
        <v>0</v>
      </c>
      <c r="AB516" s="270"/>
      <c r="AC516" s="255">
        <f t="shared" si="36"/>
        <v>0</v>
      </c>
      <c r="AD516" s="255">
        <f t="shared" si="37"/>
        <v>0</v>
      </c>
      <c r="AE516" s="255">
        <f t="shared" si="38"/>
        <v>0</v>
      </c>
      <c r="AF516" s="255">
        <f t="shared" si="39"/>
        <v>0</v>
      </c>
      <c r="AG516" s="271"/>
    </row>
    <row r="517" spans="1:33" s="21" customFormat="1" ht="16.5" customHeight="1" x14ac:dyDescent="0.2">
      <c r="A517" s="284">
        <v>500</v>
      </c>
      <c r="B517" s="285"/>
      <c r="C517" s="286"/>
      <c r="D517" s="287"/>
      <c r="E517" s="319"/>
      <c r="F517" s="288"/>
      <c r="G517" s="301"/>
      <c r="H517" s="302"/>
      <c r="I517" s="290"/>
      <c r="J517" s="291"/>
      <c r="K517" s="304"/>
      <c r="L517" s="293"/>
      <c r="M517" s="293"/>
      <c r="N517" s="305"/>
      <c r="O517" s="306"/>
      <c r="P517" s="307"/>
      <c r="Q517" s="308"/>
      <c r="R517" s="309"/>
      <c r="S517" s="299"/>
      <c r="T517" s="292"/>
      <c r="U517" s="300"/>
      <c r="V517" s="293"/>
      <c r="W517" s="323" t="s">
        <v>37</v>
      </c>
      <c r="X517" s="279"/>
      <c r="Y517" s="265"/>
      <c r="Z517" s="266"/>
      <c r="AA517" s="269">
        <f t="shared" si="40"/>
        <v>0</v>
      </c>
      <c r="AB517" s="270"/>
      <c r="AC517" s="255">
        <f t="shared" si="36"/>
        <v>0</v>
      </c>
      <c r="AD517" s="255">
        <f t="shared" si="37"/>
        <v>0</v>
      </c>
      <c r="AE517" s="255">
        <f t="shared" si="38"/>
        <v>0</v>
      </c>
      <c r="AF517" s="255">
        <f t="shared" si="39"/>
        <v>0</v>
      </c>
      <c r="AG517" s="271"/>
    </row>
    <row r="518" spans="1:33" s="21" customFormat="1" ht="16.5" customHeight="1" x14ac:dyDescent="0.2">
      <c r="A518" s="284">
        <v>501</v>
      </c>
      <c r="B518" s="285"/>
      <c r="C518" s="286"/>
      <c r="D518" s="287"/>
      <c r="E518" s="319"/>
      <c r="F518" s="288"/>
      <c r="G518" s="301"/>
      <c r="H518" s="302"/>
      <c r="I518" s="290"/>
      <c r="J518" s="291"/>
      <c r="K518" s="304"/>
      <c r="L518" s="293"/>
      <c r="M518" s="293"/>
      <c r="N518" s="305"/>
      <c r="O518" s="306"/>
      <c r="P518" s="307"/>
      <c r="Q518" s="308"/>
      <c r="R518" s="309"/>
      <c r="S518" s="299"/>
      <c r="T518" s="292"/>
      <c r="U518" s="300"/>
      <c r="V518" s="293"/>
      <c r="W518" s="323" t="s">
        <v>37</v>
      </c>
      <c r="X518" s="279"/>
      <c r="Y518" s="265"/>
      <c r="Z518" s="266"/>
      <c r="AA518" s="269">
        <f t="shared" si="40"/>
        <v>0</v>
      </c>
      <c r="AB518" s="270"/>
      <c r="AC518" s="255">
        <f t="shared" si="36"/>
        <v>0</v>
      </c>
      <c r="AD518" s="255">
        <f t="shared" si="37"/>
        <v>0</v>
      </c>
      <c r="AE518" s="255">
        <f t="shared" si="38"/>
        <v>0</v>
      </c>
      <c r="AF518" s="255">
        <f t="shared" si="39"/>
        <v>0</v>
      </c>
      <c r="AG518" s="271"/>
    </row>
    <row r="519" spans="1:33" s="21" customFormat="1" ht="16.5" customHeight="1" x14ac:dyDescent="0.2">
      <c r="A519" s="284">
        <v>502</v>
      </c>
      <c r="B519" s="285"/>
      <c r="C519" s="286"/>
      <c r="D519" s="287"/>
      <c r="E519" s="319"/>
      <c r="F519" s="288"/>
      <c r="G519" s="301"/>
      <c r="H519" s="302"/>
      <c r="I519" s="290"/>
      <c r="J519" s="291"/>
      <c r="K519" s="304"/>
      <c r="L519" s="293"/>
      <c r="M519" s="293"/>
      <c r="N519" s="305"/>
      <c r="O519" s="306"/>
      <c r="P519" s="307"/>
      <c r="Q519" s="308"/>
      <c r="R519" s="309"/>
      <c r="S519" s="299"/>
      <c r="T519" s="292"/>
      <c r="U519" s="300"/>
      <c r="V519" s="293"/>
      <c r="W519" s="323" t="s">
        <v>37</v>
      </c>
      <c r="X519" s="279"/>
      <c r="Y519" s="265"/>
      <c r="Z519" s="266"/>
      <c r="AA519" s="269">
        <f t="shared" si="40"/>
        <v>0</v>
      </c>
      <c r="AB519" s="270"/>
      <c r="AC519" s="255">
        <f t="shared" si="36"/>
        <v>0</v>
      </c>
      <c r="AD519" s="255">
        <f t="shared" si="37"/>
        <v>0</v>
      </c>
      <c r="AE519" s="255">
        <f t="shared" si="38"/>
        <v>0</v>
      </c>
      <c r="AF519" s="255">
        <f t="shared" si="39"/>
        <v>0</v>
      </c>
      <c r="AG519" s="271"/>
    </row>
    <row r="520" spans="1:33" s="21" customFormat="1" ht="16.5" customHeight="1" x14ac:dyDescent="0.2">
      <c r="A520" s="284">
        <v>503</v>
      </c>
      <c r="B520" s="285"/>
      <c r="C520" s="286"/>
      <c r="D520" s="287"/>
      <c r="E520" s="319"/>
      <c r="F520" s="288"/>
      <c r="G520" s="301"/>
      <c r="H520" s="302"/>
      <c r="I520" s="290"/>
      <c r="J520" s="291"/>
      <c r="K520" s="304"/>
      <c r="L520" s="293"/>
      <c r="M520" s="293"/>
      <c r="N520" s="305"/>
      <c r="O520" s="306"/>
      <c r="P520" s="307"/>
      <c r="Q520" s="308"/>
      <c r="R520" s="309"/>
      <c r="S520" s="299"/>
      <c r="T520" s="292"/>
      <c r="U520" s="300"/>
      <c r="V520" s="293"/>
      <c r="W520" s="323" t="s">
        <v>37</v>
      </c>
      <c r="X520" s="279"/>
      <c r="Y520" s="265"/>
      <c r="Z520" s="266"/>
      <c r="AA520" s="269">
        <f t="shared" si="40"/>
        <v>0</v>
      </c>
      <c r="AB520" s="270"/>
      <c r="AC520" s="255">
        <f t="shared" si="36"/>
        <v>0</v>
      </c>
      <c r="AD520" s="255">
        <f t="shared" si="37"/>
        <v>0</v>
      </c>
      <c r="AE520" s="255">
        <f t="shared" si="38"/>
        <v>0</v>
      </c>
      <c r="AF520" s="255">
        <f t="shared" si="39"/>
        <v>0</v>
      </c>
      <c r="AG520" s="271"/>
    </row>
    <row r="521" spans="1:33" s="21" customFormat="1" ht="16.5" customHeight="1" x14ac:dyDescent="0.2">
      <c r="A521" s="284">
        <v>504</v>
      </c>
      <c r="B521" s="285"/>
      <c r="C521" s="286"/>
      <c r="D521" s="287"/>
      <c r="E521" s="319"/>
      <c r="F521" s="288"/>
      <c r="G521" s="301"/>
      <c r="H521" s="302"/>
      <c r="I521" s="290"/>
      <c r="J521" s="291"/>
      <c r="K521" s="304"/>
      <c r="L521" s="293"/>
      <c r="M521" s="293"/>
      <c r="N521" s="305"/>
      <c r="O521" s="306"/>
      <c r="P521" s="307"/>
      <c r="Q521" s="308"/>
      <c r="R521" s="309"/>
      <c r="S521" s="299"/>
      <c r="T521" s="292"/>
      <c r="U521" s="300"/>
      <c r="V521" s="293"/>
      <c r="W521" s="323" t="s">
        <v>37</v>
      </c>
      <c r="X521" s="279"/>
      <c r="Y521" s="265"/>
      <c r="Z521" s="266"/>
      <c r="AA521" s="269">
        <f t="shared" si="40"/>
        <v>0</v>
      </c>
      <c r="AB521" s="270"/>
      <c r="AC521" s="255">
        <f t="shared" si="36"/>
        <v>0</v>
      </c>
      <c r="AD521" s="255">
        <f t="shared" si="37"/>
        <v>0</v>
      </c>
      <c r="AE521" s="255">
        <f t="shared" si="38"/>
        <v>0</v>
      </c>
      <c r="AF521" s="255">
        <f t="shared" si="39"/>
        <v>0</v>
      </c>
      <c r="AG521" s="271"/>
    </row>
    <row r="522" spans="1:33" s="21" customFormat="1" ht="16.5" customHeight="1" x14ac:dyDescent="0.2">
      <c r="A522" s="284">
        <v>505</v>
      </c>
      <c r="B522" s="285"/>
      <c r="C522" s="286"/>
      <c r="D522" s="287"/>
      <c r="E522" s="319"/>
      <c r="F522" s="288"/>
      <c r="G522" s="301"/>
      <c r="H522" s="302"/>
      <c r="I522" s="290"/>
      <c r="J522" s="291"/>
      <c r="K522" s="304"/>
      <c r="L522" s="293"/>
      <c r="M522" s="293"/>
      <c r="N522" s="305"/>
      <c r="O522" s="306"/>
      <c r="P522" s="307"/>
      <c r="Q522" s="308"/>
      <c r="R522" s="309"/>
      <c r="S522" s="299"/>
      <c r="T522" s="292"/>
      <c r="U522" s="300"/>
      <c r="V522" s="293"/>
      <c r="W522" s="323" t="s">
        <v>37</v>
      </c>
      <c r="X522" s="279"/>
      <c r="Y522" s="265"/>
      <c r="Z522" s="266"/>
      <c r="AA522" s="269">
        <f t="shared" si="40"/>
        <v>0</v>
      </c>
      <c r="AB522" s="270"/>
      <c r="AC522" s="255">
        <f t="shared" si="36"/>
        <v>0</v>
      </c>
      <c r="AD522" s="255">
        <f t="shared" si="37"/>
        <v>0</v>
      </c>
      <c r="AE522" s="255">
        <f t="shared" si="38"/>
        <v>0</v>
      </c>
      <c r="AF522" s="255">
        <f t="shared" si="39"/>
        <v>0</v>
      </c>
      <c r="AG522" s="271"/>
    </row>
    <row r="523" spans="1:33" s="21" customFormat="1" ht="16.5" customHeight="1" x14ac:dyDescent="0.2">
      <c r="A523" s="284">
        <v>506</v>
      </c>
      <c r="B523" s="285"/>
      <c r="C523" s="286"/>
      <c r="D523" s="287"/>
      <c r="E523" s="319"/>
      <c r="F523" s="288"/>
      <c r="G523" s="301"/>
      <c r="H523" s="302"/>
      <c r="I523" s="290"/>
      <c r="J523" s="291"/>
      <c r="K523" s="304"/>
      <c r="L523" s="293"/>
      <c r="M523" s="293"/>
      <c r="N523" s="305"/>
      <c r="O523" s="306"/>
      <c r="P523" s="307"/>
      <c r="Q523" s="308"/>
      <c r="R523" s="309"/>
      <c r="S523" s="299"/>
      <c r="T523" s="292"/>
      <c r="U523" s="300"/>
      <c r="V523" s="293"/>
      <c r="W523" s="323" t="s">
        <v>37</v>
      </c>
      <c r="X523" s="279"/>
      <c r="Y523" s="265"/>
      <c r="Z523" s="266"/>
      <c r="AA523" s="269">
        <f t="shared" si="40"/>
        <v>0</v>
      </c>
      <c r="AB523" s="270"/>
      <c r="AC523" s="255">
        <f t="shared" si="36"/>
        <v>0</v>
      </c>
      <c r="AD523" s="255">
        <f t="shared" si="37"/>
        <v>0</v>
      </c>
      <c r="AE523" s="255">
        <f t="shared" si="38"/>
        <v>0</v>
      </c>
      <c r="AF523" s="255">
        <f t="shared" si="39"/>
        <v>0</v>
      </c>
      <c r="AG523" s="271"/>
    </row>
    <row r="524" spans="1:33" s="21" customFormat="1" ht="16.5" customHeight="1" x14ac:dyDescent="0.2">
      <c r="A524" s="284">
        <v>507</v>
      </c>
      <c r="B524" s="285"/>
      <c r="C524" s="286"/>
      <c r="D524" s="287"/>
      <c r="E524" s="319"/>
      <c r="F524" s="288"/>
      <c r="G524" s="301"/>
      <c r="H524" s="302"/>
      <c r="I524" s="290"/>
      <c r="J524" s="291"/>
      <c r="K524" s="304"/>
      <c r="L524" s="293"/>
      <c r="M524" s="293"/>
      <c r="N524" s="305"/>
      <c r="O524" s="306"/>
      <c r="P524" s="307"/>
      <c r="Q524" s="308"/>
      <c r="R524" s="309"/>
      <c r="S524" s="299"/>
      <c r="T524" s="292"/>
      <c r="U524" s="300"/>
      <c r="V524" s="293"/>
      <c r="W524" s="323" t="s">
        <v>37</v>
      </c>
      <c r="X524" s="279"/>
      <c r="Y524" s="265"/>
      <c r="Z524" s="266"/>
      <c r="AA524" s="269">
        <f t="shared" si="40"/>
        <v>0</v>
      </c>
      <c r="AB524" s="270"/>
      <c r="AC524" s="255">
        <f t="shared" si="36"/>
        <v>0</v>
      </c>
      <c r="AD524" s="255">
        <f t="shared" si="37"/>
        <v>0</v>
      </c>
      <c r="AE524" s="255">
        <f t="shared" si="38"/>
        <v>0</v>
      </c>
      <c r="AF524" s="255">
        <f t="shared" si="39"/>
        <v>0</v>
      </c>
      <c r="AG524" s="271"/>
    </row>
    <row r="525" spans="1:33" s="21" customFormat="1" ht="16.5" customHeight="1" x14ac:dyDescent="0.2">
      <c r="A525" s="284">
        <v>508</v>
      </c>
      <c r="B525" s="285"/>
      <c r="C525" s="286"/>
      <c r="D525" s="287"/>
      <c r="E525" s="319"/>
      <c r="F525" s="288"/>
      <c r="G525" s="301"/>
      <c r="H525" s="302"/>
      <c r="I525" s="290"/>
      <c r="J525" s="291"/>
      <c r="K525" s="304"/>
      <c r="L525" s="293"/>
      <c r="M525" s="293"/>
      <c r="N525" s="305"/>
      <c r="O525" s="306"/>
      <c r="P525" s="307"/>
      <c r="Q525" s="308"/>
      <c r="R525" s="309"/>
      <c r="S525" s="299"/>
      <c r="T525" s="292"/>
      <c r="U525" s="300"/>
      <c r="V525" s="293"/>
      <c r="W525" s="323" t="s">
        <v>37</v>
      </c>
      <c r="X525" s="279"/>
      <c r="Y525" s="265"/>
      <c r="Z525" s="266"/>
      <c r="AA525" s="269">
        <f t="shared" si="40"/>
        <v>0</v>
      </c>
      <c r="AB525" s="270"/>
      <c r="AC525" s="255">
        <f t="shared" si="36"/>
        <v>0</v>
      </c>
      <c r="AD525" s="255">
        <f t="shared" si="37"/>
        <v>0</v>
      </c>
      <c r="AE525" s="255">
        <f t="shared" si="38"/>
        <v>0</v>
      </c>
      <c r="AF525" s="255">
        <f t="shared" si="39"/>
        <v>0</v>
      </c>
      <c r="AG525" s="271"/>
    </row>
    <row r="526" spans="1:33" s="21" customFormat="1" ht="16.5" customHeight="1" x14ac:dyDescent="0.2">
      <c r="A526" s="284">
        <v>509</v>
      </c>
      <c r="B526" s="285"/>
      <c r="C526" s="286"/>
      <c r="D526" s="287"/>
      <c r="E526" s="319"/>
      <c r="F526" s="288"/>
      <c r="G526" s="301"/>
      <c r="H526" s="302"/>
      <c r="I526" s="290"/>
      <c r="J526" s="291"/>
      <c r="K526" s="304"/>
      <c r="L526" s="293"/>
      <c r="M526" s="293"/>
      <c r="N526" s="305"/>
      <c r="O526" s="306"/>
      <c r="P526" s="307"/>
      <c r="Q526" s="308"/>
      <c r="R526" s="309"/>
      <c r="S526" s="299"/>
      <c r="T526" s="292"/>
      <c r="U526" s="300"/>
      <c r="V526" s="293"/>
      <c r="W526" s="323" t="s">
        <v>37</v>
      </c>
      <c r="X526" s="279"/>
      <c r="Y526" s="265"/>
      <c r="Z526" s="266"/>
      <c r="AA526" s="269">
        <f t="shared" si="40"/>
        <v>0</v>
      </c>
      <c r="AB526" s="270"/>
      <c r="AC526" s="255">
        <f t="shared" si="36"/>
        <v>0</v>
      </c>
      <c r="AD526" s="255">
        <f t="shared" si="37"/>
        <v>0</v>
      </c>
      <c r="AE526" s="255">
        <f t="shared" si="38"/>
        <v>0</v>
      </c>
      <c r="AF526" s="255">
        <f t="shared" si="39"/>
        <v>0</v>
      </c>
      <c r="AG526" s="271"/>
    </row>
    <row r="527" spans="1:33" s="21" customFormat="1" ht="16.5" customHeight="1" x14ac:dyDescent="0.2">
      <c r="A527" s="284">
        <v>510</v>
      </c>
      <c r="B527" s="285"/>
      <c r="C527" s="286"/>
      <c r="D527" s="287"/>
      <c r="E527" s="319"/>
      <c r="F527" s="288"/>
      <c r="G527" s="301"/>
      <c r="H527" s="302"/>
      <c r="I527" s="290"/>
      <c r="J527" s="291"/>
      <c r="K527" s="304"/>
      <c r="L527" s="293"/>
      <c r="M527" s="293"/>
      <c r="N527" s="305"/>
      <c r="O527" s="306"/>
      <c r="P527" s="307"/>
      <c r="Q527" s="308"/>
      <c r="R527" s="309"/>
      <c r="S527" s="299"/>
      <c r="T527" s="292"/>
      <c r="U527" s="300"/>
      <c r="V527" s="293"/>
      <c r="W527" s="323" t="s">
        <v>37</v>
      </c>
      <c r="X527" s="279"/>
      <c r="Y527" s="265"/>
      <c r="Z527" s="266"/>
      <c r="AA527" s="269">
        <f t="shared" si="40"/>
        <v>0</v>
      </c>
      <c r="AB527" s="270"/>
      <c r="AC527" s="255">
        <f t="shared" si="36"/>
        <v>0</v>
      </c>
      <c r="AD527" s="255">
        <f t="shared" si="37"/>
        <v>0</v>
      </c>
      <c r="AE527" s="255">
        <f t="shared" si="38"/>
        <v>0</v>
      </c>
      <c r="AF527" s="255">
        <f t="shared" si="39"/>
        <v>0</v>
      </c>
      <c r="AG527" s="271"/>
    </row>
    <row r="528" spans="1:33" s="21" customFormat="1" ht="16.5" customHeight="1" x14ac:dyDescent="0.2">
      <c r="A528" s="284">
        <v>511</v>
      </c>
      <c r="B528" s="285"/>
      <c r="C528" s="286"/>
      <c r="D528" s="287"/>
      <c r="E528" s="319"/>
      <c r="F528" s="288"/>
      <c r="G528" s="301"/>
      <c r="H528" s="302"/>
      <c r="I528" s="290"/>
      <c r="J528" s="291"/>
      <c r="K528" s="304"/>
      <c r="L528" s="293"/>
      <c r="M528" s="293"/>
      <c r="N528" s="305"/>
      <c r="O528" s="306"/>
      <c r="P528" s="307"/>
      <c r="Q528" s="308"/>
      <c r="R528" s="309"/>
      <c r="S528" s="299"/>
      <c r="T528" s="292"/>
      <c r="U528" s="300"/>
      <c r="V528" s="293"/>
      <c r="W528" s="323" t="s">
        <v>37</v>
      </c>
      <c r="X528" s="279"/>
      <c r="Y528" s="265"/>
      <c r="Z528" s="266"/>
      <c r="AA528" s="269">
        <f t="shared" si="40"/>
        <v>0</v>
      </c>
      <c r="AB528" s="270"/>
      <c r="AC528" s="255">
        <f t="shared" si="36"/>
        <v>0</v>
      </c>
      <c r="AD528" s="255">
        <f t="shared" si="37"/>
        <v>0</v>
      </c>
      <c r="AE528" s="255">
        <f t="shared" si="38"/>
        <v>0</v>
      </c>
      <c r="AF528" s="255">
        <f t="shared" si="39"/>
        <v>0</v>
      </c>
      <c r="AG528" s="271"/>
    </row>
    <row r="529" spans="1:33" s="21" customFormat="1" ht="16.5" customHeight="1" x14ac:dyDescent="0.2">
      <c r="A529" s="284">
        <v>512</v>
      </c>
      <c r="B529" s="285"/>
      <c r="C529" s="286"/>
      <c r="D529" s="287"/>
      <c r="E529" s="319"/>
      <c r="F529" s="288"/>
      <c r="G529" s="301"/>
      <c r="H529" s="302"/>
      <c r="I529" s="290"/>
      <c r="J529" s="291"/>
      <c r="K529" s="304"/>
      <c r="L529" s="293"/>
      <c r="M529" s="293"/>
      <c r="N529" s="305"/>
      <c r="O529" s="306"/>
      <c r="P529" s="307"/>
      <c r="Q529" s="308"/>
      <c r="R529" s="309"/>
      <c r="S529" s="299"/>
      <c r="T529" s="292"/>
      <c r="U529" s="300"/>
      <c r="V529" s="293"/>
      <c r="W529" s="323" t="s">
        <v>37</v>
      </c>
      <c r="X529" s="279"/>
      <c r="Y529" s="265"/>
      <c r="Z529" s="266"/>
      <c r="AA529" s="269">
        <f t="shared" si="40"/>
        <v>0</v>
      </c>
      <c r="AB529" s="270"/>
      <c r="AC529" s="255">
        <f t="shared" si="36"/>
        <v>0</v>
      </c>
      <c r="AD529" s="255">
        <f t="shared" si="37"/>
        <v>0</v>
      </c>
      <c r="AE529" s="255">
        <f t="shared" si="38"/>
        <v>0</v>
      </c>
      <c r="AF529" s="255">
        <f t="shared" si="39"/>
        <v>0</v>
      </c>
      <c r="AG529" s="271"/>
    </row>
    <row r="530" spans="1:33" s="21" customFormat="1" ht="16.5" customHeight="1" x14ac:dyDescent="0.2">
      <c r="A530" s="284">
        <v>513</v>
      </c>
      <c r="B530" s="285"/>
      <c r="C530" s="286"/>
      <c r="D530" s="287"/>
      <c r="E530" s="319"/>
      <c r="F530" s="288"/>
      <c r="G530" s="301"/>
      <c r="H530" s="302"/>
      <c r="I530" s="290"/>
      <c r="J530" s="291"/>
      <c r="K530" s="304"/>
      <c r="L530" s="293"/>
      <c r="M530" s="293"/>
      <c r="N530" s="305"/>
      <c r="O530" s="306"/>
      <c r="P530" s="307"/>
      <c r="Q530" s="308"/>
      <c r="R530" s="309"/>
      <c r="S530" s="299"/>
      <c r="T530" s="292"/>
      <c r="U530" s="300"/>
      <c r="V530" s="293"/>
      <c r="W530" s="323" t="s">
        <v>37</v>
      </c>
      <c r="X530" s="279"/>
      <c r="Y530" s="265"/>
      <c r="Z530" s="266"/>
      <c r="AA530" s="269">
        <f t="shared" si="40"/>
        <v>0</v>
      </c>
      <c r="AB530" s="270"/>
      <c r="AC530" s="255">
        <f t="shared" ref="AC530:AC545" si="41">IF(AND($M530&lt;&gt;"",IFERROR(ABS($M530)&gt;ABS($L530),0)),1,0)</f>
        <v>0</v>
      </c>
      <c r="AD530" s="255">
        <f t="shared" ref="AD530:AD545" si="42">IF($L530&lt;&gt;"",IF(AND($U530&lt;&gt;"",OR(AND(IFERROR(ABS($U530)&lt;&gt;ABS($L530),0),$N530=""),AND(ISNONTEXT($N530),IFERROR(ABS($U530)&gt;ABS($L530),0)),ISTEXT(U530))),1,0),0)</f>
        <v>0</v>
      </c>
      <c r="AE530" s="255">
        <f t="shared" ref="AE530:AE545" si="43">IF(AND($X530&lt;&gt;0,$U530&lt;&gt;"",IFERROR(ABS($X530)&gt;ABS($U530),0)),1,0)</f>
        <v>0</v>
      </c>
      <c r="AF530" s="255">
        <f t="shared" ref="AF530:AF545" si="44">IF(AND($X530&lt;&gt;0,$U530&lt;&gt;"",$M530&lt;&gt;"",OR(ISNUMBER($N530),$N530=""),ABS($X530)&gt;IFERROR(ABS($M530),0)),1,0)</f>
        <v>0</v>
      </c>
      <c r="AG530" s="271"/>
    </row>
    <row r="531" spans="1:33" s="21" customFormat="1" ht="16.5" customHeight="1" x14ac:dyDescent="0.2">
      <c r="A531" s="284">
        <v>514</v>
      </c>
      <c r="B531" s="285"/>
      <c r="C531" s="286"/>
      <c r="D531" s="287"/>
      <c r="E531" s="319"/>
      <c r="F531" s="288"/>
      <c r="G531" s="301"/>
      <c r="H531" s="302"/>
      <c r="I531" s="290"/>
      <c r="J531" s="291"/>
      <c r="K531" s="304"/>
      <c r="L531" s="293"/>
      <c r="M531" s="293"/>
      <c r="N531" s="305"/>
      <c r="O531" s="306"/>
      <c r="P531" s="307"/>
      <c r="Q531" s="308"/>
      <c r="R531" s="309"/>
      <c r="S531" s="299"/>
      <c r="T531" s="292"/>
      <c r="U531" s="300"/>
      <c r="V531" s="293"/>
      <c r="W531" s="323" t="s">
        <v>37</v>
      </c>
      <c r="X531" s="279"/>
      <c r="Y531" s="265"/>
      <c r="Z531" s="266"/>
      <c r="AA531" s="269">
        <f t="shared" si="40"/>
        <v>0</v>
      </c>
      <c r="AB531" s="270"/>
      <c r="AC531" s="255">
        <f t="shared" si="41"/>
        <v>0</v>
      </c>
      <c r="AD531" s="255">
        <f t="shared" si="42"/>
        <v>0</v>
      </c>
      <c r="AE531" s="255">
        <f t="shared" si="43"/>
        <v>0</v>
      </c>
      <c r="AF531" s="255">
        <f t="shared" si="44"/>
        <v>0</v>
      </c>
      <c r="AG531" s="271"/>
    </row>
    <row r="532" spans="1:33" s="21" customFormat="1" ht="16.5" customHeight="1" x14ac:dyDescent="0.2">
      <c r="A532" s="284">
        <v>515</v>
      </c>
      <c r="B532" s="285"/>
      <c r="C532" s="286"/>
      <c r="D532" s="287"/>
      <c r="E532" s="319"/>
      <c r="F532" s="288"/>
      <c r="G532" s="301"/>
      <c r="H532" s="302"/>
      <c r="I532" s="290"/>
      <c r="J532" s="291"/>
      <c r="K532" s="304"/>
      <c r="L532" s="293"/>
      <c r="M532" s="293"/>
      <c r="N532" s="305"/>
      <c r="O532" s="306"/>
      <c r="P532" s="307"/>
      <c r="Q532" s="308"/>
      <c r="R532" s="309"/>
      <c r="S532" s="299"/>
      <c r="T532" s="292"/>
      <c r="U532" s="300"/>
      <c r="V532" s="293"/>
      <c r="W532" s="323" t="s">
        <v>37</v>
      </c>
      <c r="X532" s="279"/>
      <c r="Y532" s="265"/>
      <c r="Z532" s="266"/>
      <c r="AA532" s="269">
        <f t="shared" ref="AA532:AA566" si="45">IFERROR(X532+Y532,0)</f>
        <v>0</v>
      </c>
      <c r="AB532" s="270"/>
      <c r="AC532" s="255">
        <f t="shared" si="41"/>
        <v>0</v>
      </c>
      <c r="AD532" s="255">
        <f t="shared" si="42"/>
        <v>0</v>
      </c>
      <c r="AE532" s="255">
        <f t="shared" si="43"/>
        <v>0</v>
      </c>
      <c r="AF532" s="255">
        <f t="shared" si="44"/>
        <v>0</v>
      </c>
      <c r="AG532" s="271"/>
    </row>
    <row r="533" spans="1:33" s="21" customFormat="1" ht="16.5" customHeight="1" x14ac:dyDescent="0.2">
      <c r="A533" s="284">
        <v>516</v>
      </c>
      <c r="B533" s="285"/>
      <c r="C533" s="286"/>
      <c r="D533" s="287"/>
      <c r="E533" s="319"/>
      <c r="F533" s="288"/>
      <c r="G533" s="301"/>
      <c r="H533" s="302"/>
      <c r="I533" s="290"/>
      <c r="J533" s="291"/>
      <c r="K533" s="304"/>
      <c r="L533" s="293"/>
      <c r="M533" s="293"/>
      <c r="N533" s="305"/>
      <c r="O533" s="306"/>
      <c r="P533" s="307"/>
      <c r="Q533" s="308"/>
      <c r="R533" s="309"/>
      <c r="S533" s="299"/>
      <c r="T533" s="292"/>
      <c r="U533" s="300"/>
      <c r="V533" s="293"/>
      <c r="W533" s="323" t="s">
        <v>37</v>
      </c>
      <c r="X533" s="279"/>
      <c r="Y533" s="265"/>
      <c r="Z533" s="266"/>
      <c r="AA533" s="269">
        <f t="shared" si="45"/>
        <v>0</v>
      </c>
      <c r="AB533" s="270"/>
      <c r="AC533" s="255">
        <f t="shared" si="41"/>
        <v>0</v>
      </c>
      <c r="AD533" s="255">
        <f t="shared" si="42"/>
        <v>0</v>
      </c>
      <c r="AE533" s="255">
        <f t="shared" si="43"/>
        <v>0</v>
      </c>
      <c r="AF533" s="255">
        <f t="shared" si="44"/>
        <v>0</v>
      </c>
      <c r="AG533" s="271"/>
    </row>
    <row r="534" spans="1:33" s="21" customFormat="1" ht="16.5" customHeight="1" x14ac:dyDescent="0.2">
      <c r="A534" s="284">
        <v>517</v>
      </c>
      <c r="B534" s="285"/>
      <c r="C534" s="286"/>
      <c r="D534" s="287"/>
      <c r="E534" s="319"/>
      <c r="F534" s="288"/>
      <c r="G534" s="301"/>
      <c r="H534" s="302"/>
      <c r="I534" s="290"/>
      <c r="J534" s="291"/>
      <c r="K534" s="304"/>
      <c r="L534" s="293"/>
      <c r="M534" s="293"/>
      <c r="N534" s="305"/>
      <c r="O534" s="306"/>
      <c r="P534" s="307"/>
      <c r="Q534" s="308"/>
      <c r="R534" s="309"/>
      <c r="S534" s="299"/>
      <c r="T534" s="292"/>
      <c r="U534" s="300"/>
      <c r="V534" s="293"/>
      <c r="W534" s="323" t="s">
        <v>37</v>
      </c>
      <c r="X534" s="279"/>
      <c r="Y534" s="265"/>
      <c r="Z534" s="266"/>
      <c r="AA534" s="269">
        <f t="shared" si="45"/>
        <v>0</v>
      </c>
      <c r="AB534" s="270"/>
      <c r="AC534" s="255">
        <f t="shared" si="41"/>
        <v>0</v>
      </c>
      <c r="AD534" s="255">
        <f t="shared" si="42"/>
        <v>0</v>
      </c>
      <c r="AE534" s="255">
        <f t="shared" si="43"/>
        <v>0</v>
      </c>
      <c r="AF534" s="255">
        <f t="shared" si="44"/>
        <v>0</v>
      </c>
      <c r="AG534" s="271"/>
    </row>
    <row r="535" spans="1:33" s="21" customFormat="1" ht="16.5" customHeight="1" x14ac:dyDescent="0.2">
      <c r="A535" s="284">
        <v>518</v>
      </c>
      <c r="B535" s="285"/>
      <c r="C535" s="286"/>
      <c r="D535" s="287"/>
      <c r="E535" s="319"/>
      <c r="F535" s="288"/>
      <c r="G535" s="301"/>
      <c r="H535" s="302"/>
      <c r="I535" s="290"/>
      <c r="J535" s="291"/>
      <c r="K535" s="304"/>
      <c r="L535" s="293"/>
      <c r="M535" s="293"/>
      <c r="N535" s="305"/>
      <c r="O535" s="306"/>
      <c r="P535" s="307"/>
      <c r="Q535" s="308"/>
      <c r="R535" s="309"/>
      <c r="S535" s="299"/>
      <c r="T535" s="292"/>
      <c r="U535" s="300"/>
      <c r="V535" s="293"/>
      <c r="W535" s="323" t="s">
        <v>37</v>
      </c>
      <c r="X535" s="279"/>
      <c r="Y535" s="265"/>
      <c r="Z535" s="266"/>
      <c r="AA535" s="269">
        <f t="shared" si="45"/>
        <v>0</v>
      </c>
      <c r="AB535" s="270"/>
      <c r="AC535" s="255">
        <f t="shared" si="41"/>
        <v>0</v>
      </c>
      <c r="AD535" s="255">
        <f t="shared" si="42"/>
        <v>0</v>
      </c>
      <c r="AE535" s="255">
        <f t="shared" si="43"/>
        <v>0</v>
      </c>
      <c r="AF535" s="255">
        <f t="shared" si="44"/>
        <v>0</v>
      </c>
      <c r="AG535" s="271"/>
    </row>
    <row r="536" spans="1:33" s="21" customFormat="1" ht="16.5" customHeight="1" x14ac:dyDescent="0.2">
      <c r="A536" s="284">
        <v>519</v>
      </c>
      <c r="B536" s="285"/>
      <c r="C536" s="286"/>
      <c r="D536" s="287"/>
      <c r="E536" s="319"/>
      <c r="F536" s="288"/>
      <c r="G536" s="301"/>
      <c r="H536" s="302"/>
      <c r="I536" s="290"/>
      <c r="J536" s="291"/>
      <c r="K536" s="304"/>
      <c r="L536" s="293"/>
      <c r="M536" s="293"/>
      <c r="N536" s="305"/>
      <c r="O536" s="306"/>
      <c r="P536" s="307"/>
      <c r="Q536" s="308"/>
      <c r="R536" s="309"/>
      <c r="S536" s="299"/>
      <c r="T536" s="292"/>
      <c r="U536" s="300"/>
      <c r="V536" s="293"/>
      <c r="W536" s="323" t="s">
        <v>37</v>
      </c>
      <c r="X536" s="279"/>
      <c r="Y536" s="265"/>
      <c r="Z536" s="266"/>
      <c r="AA536" s="269">
        <f t="shared" si="45"/>
        <v>0</v>
      </c>
      <c r="AB536" s="270"/>
      <c r="AC536" s="255">
        <f t="shared" si="41"/>
        <v>0</v>
      </c>
      <c r="AD536" s="255">
        <f t="shared" si="42"/>
        <v>0</v>
      </c>
      <c r="AE536" s="255">
        <f t="shared" si="43"/>
        <v>0</v>
      </c>
      <c r="AF536" s="255">
        <f t="shared" si="44"/>
        <v>0</v>
      </c>
      <c r="AG536" s="271"/>
    </row>
    <row r="537" spans="1:33" s="21" customFormat="1" ht="16.5" customHeight="1" x14ac:dyDescent="0.2">
      <c r="A537" s="284">
        <v>520</v>
      </c>
      <c r="B537" s="285"/>
      <c r="C537" s="286"/>
      <c r="D537" s="287"/>
      <c r="E537" s="319"/>
      <c r="F537" s="288"/>
      <c r="G537" s="301"/>
      <c r="H537" s="302"/>
      <c r="I537" s="290"/>
      <c r="J537" s="291"/>
      <c r="K537" s="304"/>
      <c r="L537" s="293"/>
      <c r="M537" s="293"/>
      <c r="N537" s="305"/>
      <c r="O537" s="306"/>
      <c r="P537" s="307"/>
      <c r="Q537" s="308"/>
      <c r="R537" s="309"/>
      <c r="S537" s="299"/>
      <c r="T537" s="292"/>
      <c r="U537" s="300"/>
      <c r="V537" s="293"/>
      <c r="W537" s="323" t="s">
        <v>37</v>
      </c>
      <c r="X537" s="279"/>
      <c r="Y537" s="265"/>
      <c r="Z537" s="266"/>
      <c r="AA537" s="269">
        <f t="shared" si="45"/>
        <v>0</v>
      </c>
      <c r="AB537" s="270"/>
      <c r="AC537" s="255">
        <f t="shared" si="41"/>
        <v>0</v>
      </c>
      <c r="AD537" s="255">
        <f t="shared" si="42"/>
        <v>0</v>
      </c>
      <c r="AE537" s="255">
        <f t="shared" si="43"/>
        <v>0</v>
      </c>
      <c r="AF537" s="255">
        <f t="shared" si="44"/>
        <v>0</v>
      </c>
      <c r="AG537" s="271"/>
    </row>
    <row r="538" spans="1:33" s="21" customFormat="1" ht="16.5" customHeight="1" x14ac:dyDescent="0.2">
      <c r="A538" s="284">
        <v>521</v>
      </c>
      <c r="B538" s="285"/>
      <c r="C538" s="286"/>
      <c r="D538" s="287"/>
      <c r="E538" s="319"/>
      <c r="F538" s="288"/>
      <c r="G538" s="301"/>
      <c r="H538" s="302"/>
      <c r="I538" s="290"/>
      <c r="J538" s="291"/>
      <c r="K538" s="304"/>
      <c r="L538" s="293"/>
      <c r="M538" s="293"/>
      <c r="N538" s="305"/>
      <c r="O538" s="306"/>
      <c r="P538" s="307"/>
      <c r="Q538" s="308"/>
      <c r="R538" s="309"/>
      <c r="S538" s="299"/>
      <c r="T538" s="292"/>
      <c r="U538" s="300"/>
      <c r="V538" s="293"/>
      <c r="W538" s="323" t="s">
        <v>37</v>
      </c>
      <c r="X538" s="279"/>
      <c r="Y538" s="265"/>
      <c r="Z538" s="266"/>
      <c r="AA538" s="269">
        <f t="shared" si="45"/>
        <v>0</v>
      </c>
      <c r="AB538" s="270"/>
      <c r="AC538" s="255">
        <f t="shared" si="41"/>
        <v>0</v>
      </c>
      <c r="AD538" s="255">
        <f t="shared" si="42"/>
        <v>0</v>
      </c>
      <c r="AE538" s="255">
        <f t="shared" si="43"/>
        <v>0</v>
      </c>
      <c r="AF538" s="255">
        <f t="shared" si="44"/>
        <v>0</v>
      </c>
      <c r="AG538" s="271"/>
    </row>
    <row r="539" spans="1:33" s="21" customFormat="1" ht="16.5" customHeight="1" x14ac:dyDescent="0.2">
      <c r="A539" s="284">
        <v>522</v>
      </c>
      <c r="B539" s="285"/>
      <c r="C539" s="286"/>
      <c r="D539" s="287"/>
      <c r="E539" s="319"/>
      <c r="F539" s="288"/>
      <c r="G539" s="301"/>
      <c r="H539" s="302"/>
      <c r="I539" s="290"/>
      <c r="J539" s="291"/>
      <c r="K539" s="304"/>
      <c r="L539" s="293"/>
      <c r="M539" s="293"/>
      <c r="N539" s="305"/>
      <c r="O539" s="306"/>
      <c r="P539" s="307"/>
      <c r="Q539" s="308"/>
      <c r="R539" s="309"/>
      <c r="S539" s="299"/>
      <c r="T539" s="292"/>
      <c r="U539" s="300"/>
      <c r="V539" s="293"/>
      <c r="W539" s="323" t="s">
        <v>37</v>
      </c>
      <c r="X539" s="279"/>
      <c r="Y539" s="265"/>
      <c r="Z539" s="266"/>
      <c r="AA539" s="269">
        <f t="shared" si="45"/>
        <v>0</v>
      </c>
      <c r="AB539" s="270"/>
      <c r="AC539" s="255">
        <f t="shared" si="41"/>
        <v>0</v>
      </c>
      <c r="AD539" s="255">
        <f t="shared" si="42"/>
        <v>0</v>
      </c>
      <c r="AE539" s="255">
        <f t="shared" si="43"/>
        <v>0</v>
      </c>
      <c r="AF539" s="255">
        <f t="shared" si="44"/>
        <v>0</v>
      </c>
      <c r="AG539" s="271"/>
    </row>
    <row r="540" spans="1:33" s="21" customFormat="1" ht="16.5" customHeight="1" x14ac:dyDescent="0.2">
      <c r="A540" s="284">
        <v>523</v>
      </c>
      <c r="B540" s="285"/>
      <c r="C540" s="286"/>
      <c r="D540" s="287"/>
      <c r="E540" s="319"/>
      <c r="F540" s="288"/>
      <c r="G540" s="301"/>
      <c r="H540" s="302"/>
      <c r="I540" s="290"/>
      <c r="J540" s="291"/>
      <c r="K540" s="304"/>
      <c r="L540" s="293"/>
      <c r="M540" s="293"/>
      <c r="N540" s="305"/>
      <c r="O540" s="306"/>
      <c r="P540" s="307"/>
      <c r="Q540" s="308"/>
      <c r="R540" s="309"/>
      <c r="S540" s="299"/>
      <c r="T540" s="292"/>
      <c r="U540" s="300"/>
      <c r="V540" s="293"/>
      <c r="W540" s="323" t="s">
        <v>37</v>
      </c>
      <c r="X540" s="279"/>
      <c r="Y540" s="265"/>
      <c r="Z540" s="266"/>
      <c r="AA540" s="269">
        <f t="shared" si="45"/>
        <v>0</v>
      </c>
      <c r="AB540" s="270"/>
      <c r="AC540" s="255">
        <f t="shared" si="41"/>
        <v>0</v>
      </c>
      <c r="AD540" s="255">
        <f t="shared" si="42"/>
        <v>0</v>
      </c>
      <c r="AE540" s="255">
        <f t="shared" si="43"/>
        <v>0</v>
      </c>
      <c r="AF540" s="255">
        <f t="shared" si="44"/>
        <v>0</v>
      </c>
      <c r="AG540" s="271"/>
    </row>
    <row r="541" spans="1:33" s="21" customFormat="1" ht="16.5" customHeight="1" x14ac:dyDescent="0.2">
      <c r="A541" s="284">
        <v>524</v>
      </c>
      <c r="B541" s="285"/>
      <c r="C541" s="286"/>
      <c r="D541" s="287"/>
      <c r="E541" s="319"/>
      <c r="F541" s="288"/>
      <c r="G541" s="301"/>
      <c r="H541" s="302"/>
      <c r="I541" s="290"/>
      <c r="J541" s="291"/>
      <c r="K541" s="304"/>
      <c r="L541" s="293"/>
      <c r="M541" s="293"/>
      <c r="N541" s="305"/>
      <c r="O541" s="306"/>
      <c r="P541" s="307"/>
      <c r="Q541" s="308"/>
      <c r="R541" s="309"/>
      <c r="S541" s="299"/>
      <c r="T541" s="292"/>
      <c r="U541" s="300"/>
      <c r="V541" s="293"/>
      <c r="W541" s="323" t="s">
        <v>37</v>
      </c>
      <c r="X541" s="279"/>
      <c r="Y541" s="265"/>
      <c r="Z541" s="266"/>
      <c r="AA541" s="269">
        <f t="shared" si="45"/>
        <v>0</v>
      </c>
      <c r="AB541" s="270"/>
      <c r="AC541" s="255">
        <f t="shared" si="41"/>
        <v>0</v>
      </c>
      <c r="AD541" s="255">
        <f t="shared" si="42"/>
        <v>0</v>
      </c>
      <c r="AE541" s="255">
        <f t="shared" si="43"/>
        <v>0</v>
      </c>
      <c r="AF541" s="255">
        <f t="shared" si="44"/>
        <v>0</v>
      </c>
      <c r="AG541" s="271"/>
    </row>
    <row r="542" spans="1:33" s="21" customFormat="1" ht="16.5" customHeight="1" x14ac:dyDescent="0.2">
      <c r="A542" s="284">
        <v>525</v>
      </c>
      <c r="B542" s="285"/>
      <c r="C542" s="286"/>
      <c r="D542" s="287"/>
      <c r="E542" s="319"/>
      <c r="F542" s="288"/>
      <c r="G542" s="301"/>
      <c r="H542" s="302"/>
      <c r="I542" s="290"/>
      <c r="J542" s="291"/>
      <c r="K542" s="304"/>
      <c r="L542" s="293"/>
      <c r="M542" s="293"/>
      <c r="N542" s="305"/>
      <c r="O542" s="306"/>
      <c r="P542" s="307"/>
      <c r="Q542" s="308"/>
      <c r="R542" s="309"/>
      <c r="S542" s="299"/>
      <c r="T542" s="292"/>
      <c r="U542" s="300"/>
      <c r="V542" s="293"/>
      <c r="W542" s="323" t="s">
        <v>37</v>
      </c>
      <c r="X542" s="279"/>
      <c r="Y542" s="265"/>
      <c r="Z542" s="266"/>
      <c r="AA542" s="269">
        <f t="shared" si="45"/>
        <v>0</v>
      </c>
      <c r="AB542" s="270"/>
      <c r="AC542" s="255">
        <f t="shared" si="41"/>
        <v>0</v>
      </c>
      <c r="AD542" s="255">
        <f t="shared" si="42"/>
        <v>0</v>
      </c>
      <c r="AE542" s="255">
        <f t="shared" si="43"/>
        <v>0</v>
      </c>
      <c r="AF542" s="255">
        <f t="shared" si="44"/>
        <v>0</v>
      </c>
      <c r="AG542" s="271"/>
    </row>
    <row r="543" spans="1:33" s="21" customFormat="1" ht="16.5" customHeight="1" x14ac:dyDescent="0.2">
      <c r="A543" s="284">
        <v>526</v>
      </c>
      <c r="B543" s="285"/>
      <c r="C543" s="286"/>
      <c r="D543" s="287"/>
      <c r="E543" s="319"/>
      <c r="F543" s="288"/>
      <c r="G543" s="301"/>
      <c r="H543" s="302"/>
      <c r="I543" s="290"/>
      <c r="J543" s="291"/>
      <c r="K543" s="304"/>
      <c r="L543" s="293"/>
      <c r="M543" s="293"/>
      <c r="N543" s="305"/>
      <c r="O543" s="306"/>
      <c r="P543" s="307"/>
      <c r="Q543" s="308"/>
      <c r="R543" s="309"/>
      <c r="S543" s="299"/>
      <c r="T543" s="292"/>
      <c r="U543" s="300"/>
      <c r="V543" s="293"/>
      <c r="W543" s="323" t="s">
        <v>37</v>
      </c>
      <c r="X543" s="279"/>
      <c r="Y543" s="265"/>
      <c r="Z543" s="266"/>
      <c r="AA543" s="269">
        <f t="shared" si="45"/>
        <v>0</v>
      </c>
      <c r="AB543" s="270"/>
      <c r="AC543" s="255">
        <f t="shared" si="41"/>
        <v>0</v>
      </c>
      <c r="AD543" s="255">
        <f t="shared" si="42"/>
        <v>0</v>
      </c>
      <c r="AE543" s="255">
        <f t="shared" si="43"/>
        <v>0</v>
      </c>
      <c r="AF543" s="255">
        <f t="shared" si="44"/>
        <v>0</v>
      </c>
      <c r="AG543" s="271"/>
    </row>
    <row r="544" spans="1:33" s="21" customFormat="1" ht="16.5" customHeight="1" x14ac:dyDescent="0.2">
      <c r="A544" s="284">
        <v>527</v>
      </c>
      <c r="B544" s="285"/>
      <c r="C544" s="286"/>
      <c r="D544" s="287"/>
      <c r="E544" s="319"/>
      <c r="F544" s="288"/>
      <c r="G544" s="301"/>
      <c r="H544" s="302"/>
      <c r="I544" s="290"/>
      <c r="J544" s="291"/>
      <c r="K544" s="304"/>
      <c r="L544" s="293"/>
      <c r="M544" s="293"/>
      <c r="N544" s="305"/>
      <c r="O544" s="306"/>
      <c r="P544" s="307"/>
      <c r="Q544" s="308"/>
      <c r="R544" s="309"/>
      <c r="S544" s="299"/>
      <c r="T544" s="292"/>
      <c r="U544" s="300"/>
      <c r="V544" s="293"/>
      <c r="W544" s="323" t="s">
        <v>37</v>
      </c>
      <c r="X544" s="279"/>
      <c r="Y544" s="265"/>
      <c r="Z544" s="266"/>
      <c r="AA544" s="269">
        <f t="shared" si="45"/>
        <v>0</v>
      </c>
      <c r="AB544" s="270"/>
      <c r="AC544" s="255">
        <f t="shared" si="41"/>
        <v>0</v>
      </c>
      <c r="AD544" s="255">
        <f t="shared" si="42"/>
        <v>0</v>
      </c>
      <c r="AE544" s="255">
        <f t="shared" si="43"/>
        <v>0</v>
      </c>
      <c r="AF544" s="255">
        <f t="shared" si="44"/>
        <v>0</v>
      </c>
      <c r="AG544" s="271"/>
    </row>
    <row r="545" spans="1:33" s="21" customFormat="1" ht="16.5" customHeight="1" x14ac:dyDescent="0.2">
      <c r="A545" s="284">
        <v>528</v>
      </c>
      <c r="B545" s="285"/>
      <c r="C545" s="286"/>
      <c r="D545" s="287"/>
      <c r="E545" s="319"/>
      <c r="F545" s="288"/>
      <c r="G545" s="301"/>
      <c r="H545" s="302"/>
      <c r="I545" s="290"/>
      <c r="J545" s="291"/>
      <c r="K545" s="304"/>
      <c r="L545" s="293"/>
      <c r="M545" s="293"/>
      <c r="N545" s="305"/>
      <c r="O545" s="306"/>
      <c r="P545" s="307"/>
      <c r="Q545" s="308"/>
      <c r="R545" s="309"/>
      <c r="S545" s="299"/>
      <c r="T545" s="292"/>
      <c r="U545" s="300"/>
      <c r="V545" s="293"/>
      <c r="W545" s="323" t="s">
        <v>37</v>
      </c>
      <c r="X545" s="279"/>
      <c r="Y545" s="265"/>
      <c r="Z545" s="266"/>
      <c r="AA545" s="269">
        <f t="shared" si="45"/>
        <v>0</v>
      </c>
      <c r="AB545" s="270"/>
      <c r="AC545" s="255">
        <f t="shared" si="41"/>
        <v>0</v>
      </c>
      <c r="AD545" s="255">
        <f t="shared" si="42"/>
        <v>0</v>
      </c>
      <c r="AE545" s="255">
        <f t="shared" si="43"/>
        <v>0</v>
      </c>
      <c r="AF545" s="255">
        <f t="shared" si="44"/>
        <v>0</v>
      </c>
      <c r="AG545" s="271"/>
    </row>
    <row r="546" spans="1:33" s="21" customFormat="1" ht="16.5" customHeight="1" x14ac:dyDescent="0.2">
      <c r="A546" s="284">
        <v>529</v>
      </c>
      <c r="B546" s="285"/>
      <c r="C546" s="286"/>
      <c r="D546" s="287"/>
      <c r="E546" s="319"/>
      <c r="F546" s="288"/>
      <c r="G546" s="301"/>
      <c r="H546" s="302"/>
      <c r="I546" s="290"/>
      <c r="J546" s="291"/>
      <c r="K546" s="304"/>
      <c r="L546" s="293"/>
      <c r="M546" s="293"/>
      <c r="N546" s="305"/>
      <c r="O546" s="306"/>
      <c r="P546" s="307"/>
      <c r="Q546" s="308"/>
      <c r="R546" s="309"/>
      <c r="S546" s="299"/>
      <c r="T546" s="292"/>
      <c r="U546" s="300"/>
      <c r="V546" s="293"/>
      <c r="W546" s="323" t="s">
        <v>37</v>
      </c>
      <c r="X546" s="279"/>
      <c r="Y546" s="265"/>
      <c r="Z546" s="266"/>
      <c r="AA546" s="269">
        <f t="shared" si="45"/>
        <v>0</v>
      </c>
      <c r="AB546" s="270"/>
      <c r="AC546" s="255">
        <f t="shared" ref="AC546:AC567" si="46">IF(AND($M546&lt;&gt;"",ABS($M546)&gt;ABS($L546)),1,0)</f>
        <v>0</v>
      </c>
      <c r="AD546" s="255">
        <f t="shared" ref="AD546:AD567" si="47">IF($L546&lt;&gt;"",IF(AND($U546&lt;&gt;"",ABS($U546)&lt;&gt;ABS($L546),OR(AND(ISNONTEXT($N546),ABS($U546)&gt;ABS($L546)),$N546="")),1,0),0)</f>
        <v>0</v>
      </c>
      <c r="AE546" s="255">
        <f t="shared" ref="AE546:AE567" si="48">IF(AND($X546&lt;&gt;0,$U546&lt;&gt;"",ABS($X546)&gt;ABS($U546)),1,0)</f>
        <v>0</v>
      </c>
      <c r="AF546" s="255">
        <f t="shared" ref="AF546:AF567" si="49">IF(AND($X546&lt;&gt;0,$U546&lt;&gt;"",$M546&lt;&gt;"",ABS($X546)&gt;ABS($M546)),1,0)</f>
        <v>0</v>
      </c>
      <c r="AG546" s="271"/>
    </row>
    <row r="547" spans="1:33" s="21" customFormat="1" ht="16.5" customHeight="1" x14ac:dyDescent="0.2">
      <c r="A547" s="284">
        <v>530</v>
      </c>
      <c r="B547" s="285"/>
      <c r="C547" s="286"/>
      <c r="D547" s="287"/>
      <c r="E547" s="319"/>
      <c r="F547" s="288"/>
      <c r="G547" s="301"/>
      <c r="H547" s="302"/>
      <c r="I547" s="290"/>
      <c r="J547" s="291"/>
      <c r="K547" s="304"/>
      <c r="L547" s="293"/>
      <c r="M547" s="293"/>
      <c r="N547" s="305"/>
      <c r="O547" s="306"/>
      <c r="P547" s="307"/>
      <c r="Q547" s="308"/>
      <c r="R547" s="309"/>
      <c r="S547" s="299"/>
      <c r="T547" s="292"/>
      <c r="U547" s="300"/>
      <c r="V547" s="293"/>
      <c r="W547" s="323" t="s">
        <v>37</v>
      </c>
      <c r="X547" s="279"/>
      <c r="Y547" s="265"/>
      <c r="Z547" s="266"/>
      <c r="AA547" s="269">
        <f t="shared" si="45"/>
        <v>0</v>
      </c>
      <c r="AB547" s="270"/>
      <c r="AC547" s="255">
        <f t="shared" si="46"/>
        <v>0</v>
      </c>
      <c r="AD547" s="255">
        <f t="shared" si="47"/>
        <v>0</v>
      </c>
      <c r="AE547" s="255">
        <f t="shared" si="48"/>
        <v>0</v>
      </c>
      <c r="AF547" s="255">
        <f t="shared" si="49"/>
        <v>0</v>
      </c>
      <c r="AG547" s="271"/>
    </row>
    <row r="548" spans="1:33" s="21" customFormat="1" ht="16.5" customHeight="1" x14ac:dyDescent="0.2">
      <c r="A548" s="284">
        <v>531</v>
      </c>
      <c r="B548" s="285"/>
      <c r="C548" s="286"/>
      <c r="D548" s="287"/>
      <c r="E548" s="319"/>
      <c r="F548" s="288"/>
      <c r="G548" s="301"/>
      <c r="H548" s="302"/>
      <c r="I548" s="290"/>
      <c r="J548" s="291"/>
      <c r="K548" s="304"/>
      <c r="L548" s="293"/>
      <c r="M548" s="293"/>
      <c r="N548" s="305"/>
      <c r="O548" s="306"/>
      <c r="P548" s="307"/>
      <c r="Q548" s="308"/>
      <c r="R548" s="309"/>
      <c r="S548" s="299"/>
      <c r="T548" s="292"/>
      <c r="U548" s="300"/>
      <c r="V548" s="293"/>
      <c r="W548" s="323" t="s">
        <v>37</v>
      </c>
      <c r="X548" s="279"/>
      <c r="Y548" s="265"/>
      <c r="Z548" s="266"/>
      <c r="AA548" s="269">
        <f t="shared" si="45"/>
        <v>0</v>
      </c>
      <c r="AB548" s="270"/>
      <c r="AC548" s="255">
        <f t="shared" si="46"/>
        <v>0</v>
      </c>
      <c r="AD548" s="255">
        <f t="shared" si="47"/>
        <v>0</v>
      </c>
      <c r="AE548" s="255">
        <f t="shared" si="48"/>
        <v>0</v>
      </c>
      <c r="AF548" s="255">
        <f t="shared" si="49"/>
        <v>0</v>
      </c>
      <c r="AG548" s="271"/>
    </row>
    <row r="549" spans="1:33" s="21" customFormat="1" ht="16.5" customHeight="1" x14ac:dyDescent="0.2">
      <c r="A549" s="284">
        <v>532</v>
      </c>
      <c r="B549" s="285"/>
      <c r="C549" s="286"/>
      <c r="D549" s="287"/>
      <c r="E549" s="319"/>
      <c r="F549" s="288"/>
      <c r="G549" s="301"/>
      <c r="H549" s="302"/>
      <c r="I549" s="290"/>
      <c r="J549" s="291"/>
      <c r="K549" s="304"/>
      <c r="L549" s="293"/>
      <c r="M549" s="293"/>
      <c r="N549" s="305"/>
      <c r="O549" s="306"/>
      <c r="P549" s="307"/>
      <c r="Q549" s="308"/>
      <c r="R549" s="309"/>
      <c r="S549" s="299"/>
      <c r="T549" s="292"/>
      <c r="U549" s="300"/>
      <c r="V549" s="293"/>
      <c r="W549" s="323" t="s">
        <v>37</v>
      </c>
      <c r="X549" s="279"/>
      <c r="Y549" s="265"/>
      <c r="Z549" s="266"/>
      <c r="AA549" s="269">
        <f t="shared" si="45"/>
        <v>0</v>
      </c>
      <c r="AB549" s="270"/>
      <c r="AC549" s="255">
        <f t="shared" si="46"/>
        <v>0</v>
      </c>
      <c r="AD549" s="255">
        <f t="shared" si="47"/>
        <v>0</v>
      </c>
      <c r="AE549" s="255">
        <f t="shared" si="48"/>
        <v>0</v>
      </c>
      <c r="AF549" s="255">
        <f t="shared" si="49"/>
        <v>0</v>
      </c>
      <c r="AG549" s="271"/>
    </row>
    <row r="550" spans="1:33" s="21" customFormat="1" ht="16.5" customHeight="1" x14ac:dyDescent="0.2">
      <c r="A550" s="284">
        <v>533</v>
      </c>
      <c r="B550" s="285"/>
      <c r="C550" s="286"/>
      <c r="D550" s="287"/>
      <c r="E550" s="319"/>
      <c r="F550" s="288"/>
      <c r="G550" s="301"/>
      <c r="H550" s="302"/>
      <c r="I550" s="290"/>
      <c r="J550" s="291"/>
      <c r="K550" s="304"/>
      <c r="L550" s="293"/>
      <c r="M550" s="293"/>
      <c r="N550" s="305"/>
      <c r="O550" s="306"/>
      <c r="P550" s="307"/>
      <c r="Q550" s="308"/>
      <c r="R550" s="309"/>
      <c r="S550" s="299"/>
      <c r="T550" s="292"/>
      <c r="U550" s="300"/>
      <c r="V550" s="293"/>
      <c r="W550" s="323" t="s">
        <v>37</v>
      </c>
      <c r="X550" s="279"/>
      <c r="Y550" s="265"/>
      <c r="Z550" s="266"/>
      <c r="AA550" s="269">
        <f t="shared" si="45"/>
        <v>0</v>
      </c>
      <c r="AB550" s="270"/>
      <c r="AC550" s="255">
        <f t="shared" si="46"/>
        <v>0</v>
      </c>
      <c r="AD550" s="255">
        <f t="shared" si="47"/>
        <v>0</v>
      </c>
      <c r="AE550" s="255">
        <f t="shared" si="48"/>
        <v>0</v>
      </c>
      <c r="AF550" s="255">
        <f t="shared" si="49"/>
        <v>0</v>
      </c>
      <c r="AG550" s="271"/>
    </row>
    <row r="551" spans="1:33" s="21" customFormat="1" ht="16.5" customHeight="1" x14ac:dyDescent="0.2">
      <c r="A551" s="284">
        <v>534</v>
      </c>
      <c r="B551" s="285"/>
      <c r="C551" s="286"/>
      <c r="D551" s="287"/>
      <c r="E551" s="319"/>
      <c r="F551" s="288"/>
      <c r="G551" s="301"/>
      <c r="H551" s="302"/>
      <c r="I551" s="290"/>
      <c r="J551" s="291"/>
      <c r="K551" s="304"/>
      <c r="L551" s="293"/>
      <c r="M551" s="293"/>
      <c r="N551" s="305"/>
      <c r="O551" s="306"/>
      <c r="P551" s="307"/>
      <c r="Q551" s="308"/>
      <c r="R551" s="309"/>
      <c r="S551" s="299"/>
      <c r="T551" s="292"/>
      <c r="U551" s="300"/>
      <c r="V551" s="293"/>
      <c r="W551" s="323" t="s">
        <v>37</v>
      </c>
      <c r="X551" s="279"/>
      <c r="Y551" s="265"/>
      <c r="Z551" s="266"/>
      <c r="AA551" s="269">
        <f t="shared" si="45"/>
        <v>0</v>
      </c>
      <c r="AB551" s="270"/>
      <c r="AC551" s="255">
        <f t="shared" si="46"/>
        <v>0</v>
      </c>
      <c r="AD551" s="255">
        <f t="shared" si="47"/>
        <v>0</v>
      </c>
      <c r="AE551" s="255">
        <f t="shared" si="48"/>
        <v>0</v>
      </c>
      <c r="AF551" s="255">
        <f t="shared" si="49"/>
        <v>0</v>
      </c>
      <c r="AG551" s="271"/>
    </row>
    <row r="552" spans="1:33" s="21" customFormat="1" ht="16.5" customHeight="1" x14ac:dyDescent="0.2">
      <c r="A552" s="284">
        <v>535</v>
      </c>
      <c r="B552" s="285"/>
      <c r="C552" s="286"/>
      <c r="D552" s="287"/>
      <c r="E552" s="319"/>
      <c r="F552" s="288"/>
      <c r="G552" s="301"/>
      <c r="H552" s="302"/>
      <c r="I552" s="290"/>
      <c r="J552" s="291"/>
      <c r="K552" s="304"/>
      <c r="L552" s="293"/>
      <c r="M552" s="293"/>
      <c r="N552" s="305"/>
      <c r="O552" s="306"/>
      <c r="P552" s="307"/>
      <c r="Q552" s="308"/>
      <c r="R552" s="309"/>
      <c r="S552" s="299"/>
      <c r="T552" s="292"/>
      <c r="U552" s="300"/>
      <c r="V552" s="293"/>
      <c r="W552" s="323" t="s">
        <v>37</v>
      </c>
      <c r="X552" s="279"/>
      <c r="Y552" s="265"/>
      <c r="Z552" s="266"/>
      <c r="AA552" s="269">
        <f t="shared" si="45"/>
        <v>0</v>
      </c>
      <c r="AB552" s="270"/>
      <c r="AC552" s="255">
        <f t="shared" si="46"/>
        <v>0</v>
      </c>
      <c r="AD552" s="255">
        <f t="shared" si="47"/>
        <v>0</v>
      </c>
      <c r="AE552" s="255">
        <f t="shared" si="48"/>
        <v>0</v>
      </c>
      <c r="AF552" s="255">
        <f t="shared" si="49"/>
        <v>0</v>
      </c>
      <c r="AG552" s="271"/>
    </row>
    <row r="553" spans="1:33" s="21" customFormat="1" ht="16.5" customHeight="1" x14ac:dyDescent="0.2">
      <c r="A553" s="284">
        <v>536</v>
      </c>
      <c r="B553" s="285"/>
      <c r="C553" s="286"/>
      <c r="D553" s="287"/>
      <c r="E553" s="319"/>
      <c r="F553" s="288"/>
      <c r="G553" s="301"/>
      <c r="H553" s="302"/>
      <c r="I553" s="290"/>
      <c r="J553" s="291"/>
      <c r="K553" s="304"/>
      <c r="L553" s="293"/>
      <c r="M553" s="293"/>
      <c r="N553" s="305"/>
      <c r="O553" s="306"/>
      <c r="P553" s="307"/>
      <c r="Q553" s="308"/>
      <c r="R553" s="309"/>
      <c r="S553" s="299"/>
      <c r="T553" s="292"/>
      <c r="U553" s="300"/>
      <c r="V553" s="293"/>
      <c r="W553" s="323" t="s">
        <v>37</v>
      </c>
      <c r="X553" s="279"/>
      <c r="Y553" s="265"/>
      <c r="Z553" s="266"/>
      <c r="AA553" s="269">
        <f t="shared" si="45"/>
        <v>0</v>
      </c>
      <c r="AB553" s="270"/>
      <c r="AC553" s="255">
        <f t="shared" si="46"/>
        <v>0</v>
      </c>
      <c r="AD553" s="255">
        <f t="shared" si="47"/>
        <v>0</v>
      </c>
      <c r="AE553" s="255">
        <f t="shared" si="48"/>
        <v>0</v>
      </c>
      <c r="AF553" s="255">
        <f t="shared" si="49"/>
        <v>0</v>
      </c>
      <c r="AG553" s="271"/>
    </row>
    <row r="554" spans="1:33" s="21" customFormat="1" ht="16.5" customHeight="1" x14ac:dyDescent="0.2">
      <c r="A554" s="284">
        <v>537</v>
      </c>
      <c r="B554" s="285"/>
      <c r="C554" s="286"/>
      <c r="D554" s="287"/>
      <c r="E554" s="319"/>
      <c r="F554" s="288"/>
      <c r="G554" s="301"/>
      <c r="H554" s="302"/>
      <c r="I554" s="290"/>
      <c r="J554" s="291"/>
      <c r="K554" s="304"/>
      <c r="L554" s="293"/>
      <c r="M554" s="293"/>
      <c r="N554" s="305"/>
      <c r="O554" s="306"/>
      <c r="P554" s="307"/>
      <c r="Q554" s="308"/>
      <c r="R554" s="309"/>
      <c r="S554" s="299"/>
      <c r="T554" s="292"/>
      <c r="U554" s="300"/>
      <c r="V554" s="293"/>
      <c r="W554" s="323" t="s">
        <v>37</v>
      </c>
      <c r="X554" s="279"/>
      <c r="Y554" s="265"/>
      <c r="Z554" s="266"/>
      <c r="AA554" s="269">
        <f t="shared" si="45"/>
        <v>0</v>
      </c>
      <c r="AB554" s="270"/>
      <c r="AC554" s="255">
        <f t="shared" si="46"/>
        <v>0</v>
      </c>
      <c r="AD554" s="255">
        <f t="shared" si="47"/>
        <v>0</v>
      </c>
      <c r="AE554" s="255">
        <f t="shared" si="48"/>
        <v>0</v>
      </c>
      <c r="AF554" s="255">
        <f t="shared" si="49"/>
        <v>0</v>
      </c>
      <c r="AG554" s="271"/>
    </row>
    <row r="555" spans="1:33" s="21" customFormat="1" ht="16.5" customHeight="1" x14ac:dyDescent="0.2">
      <c r="A555" s="284">
        <v>538</v>
      </c>
      <c r="B555" s="285"/>
      <c r="C555" s="286"/>
      <c r="D555" s="287"/>
      <c r="E555" s="319"/>
      <c r="F555" s="288"/>
      <c r="G555" s="301"/>
      <c r="H555" s="302"/>
      <c r="I555" s="290"/>
      <c r="J555" s="291"/>
      <c r="K555" s="304"/>
      <c r="L555" s="293"/>
      <c r="M555" s="293"/>
      <c r="N555" s="305"/>
      <c r="O555" s="306"/>
      <c r="P555" s="307"/>
      <c r="Q555" s="308"/>
      <c r="R555" s="309"/>
      <c r="S555" s="299"/>
      <c r="T555" s="292"/>
      <c r="U555" s="300"/>
      <c r="V555" s="293"/>
      <c r="W555" s="323" t="s">
        <v>37</v>
      </c>
      <c r="X555" s="279"/>
      <c r="Y555" s="265"/>
      <c r="Z555" s="266"/>
      <c r="AA555" s="269">
        <f t="shared" si="45"/>
        <v>0</v>
      </c>
      <c r="AB555" s="270"/>
      <c r="AC555" s="255">
        <f t="shared" si="46"/>
        <v>0</v>
      </c>
      <c r="AD555" s="255">
        <f t="shared" si="47"/>
        <v>0</v>
      </c>
      <c r="AE555" s="255">
        <f t="shared" si="48"/>
        <v>0</v>
      </c>
      <c r="AF555" s="255">
        <f t="shared" si="49"/>
        <v>0</v>
      </c>
      <c r="AG555" s="271"/>
    </row>
    <row r="556" spans="1:33" s="21" customFormat="1" ht="16.5" customHeight="1" x14ac:dyDescent="0.2">
      <c r="A556" s="284">
        <v>539</v>
      </c>
      <c r="B556" s="285"/>
      <c r="C556" s="286"/>
      <c r="D556" s="287"/>
      <c r="E556" s="319"/>
      <c r="F556" s="288"/>
      <c r="G556" s="301"/>
      <c r="H556" s="302"/>
      <c r="I556" s="290"/>
      <c r="J556" s="291"/>
      <c r="K556" s="304"/>
      <c r="L556" s="293"/>
      <c r="M556" s="293"/>
      <c r="N556" s="305"/>
      <c r="O556" s="306"/>
      <c r="P556" s="307"/>
      <c r="Q556" s="308"/>
      <c r="R556" s="309"/>
      <c r="S556" s="299"/>
      <c r="T556" s="292"/>
      <c r="U556" s="300"/>
      <c r="V556" s="293"/>
      <c r="W556" s="323" t="s">
        <v>37</v>
      </c>
      <c r="X556" s="279"/>
      <c r="Y556" s="265"/>
      <c r="Z556" s="266"/>
      <c r="AA556" s="269">
        <f t="shared" si="45"/>
        <v>0</v>
      </c>
      <c r="AB556" s="270"/>
      <c r="AC556" s="255">
        <f t="shared" si="46"/>
        <v>0</v>
      </c>
      <c r="AD556" s="255">
        <f t="shared" si="47"/>
        <v>0</v>
      </c>
      <c r="AE556" s="255">
        <f t="shared" si="48"/>
        <v>0</v>
      </c>
      <c r="AF556" s="255">
        <f t="shared" si="49"/>
        <v>0</v>
      </c>
      <c r="AG556" s="271"/>
    </row>
    <row r="557" spans="1:33" s="21" customFormat="1" ht="16.5" customHeight="1" x14ac:dyDescent="0.2">
      <c r="A557" s="284">
        <v>540</v>
      </c>
      <c r="B557" s="285"/>
      <c r="C557" s="286"/>
      <c r="D557" s="287"/>
      <c r="E557" s="319"/>
      <c r="F557" s="288"/>
      <c r="G557" s="301"/>
      <c r="H557" s="302"/>
      <c r="I557" s="290"/>
      <c r="J557" s="291"/>
      <c r="K557" s="304"/>
      <c r="L557" s="293"/>
      <c r="M557" s="293"/>
      <c r="N557" s="305"/>
      <c r="O557" s="306"/>
      <c r="P557" s="307"/>
      <c r="Q557" s="308"/>
      <c r="R557" s="309"/>
      <c r="S557" s="299"/>
      <c r="T557" s="292"/>
      <c r="U557" s="300"/>
      <c r="V557" s="293"/>
      <c r="W557" s="323" t="s">
        <v>37</v>
      </c>
      <c r="X557" s="279"/>
      <c r="Y557" s="265"/>
      <c r="Z557" s="266"/>
      <c r="AA557" s="269">
        <f t="shared" si="45"/>
        <v>0</v>
      </c>
      <c r="AB557" s="270"/>
      <c r="AC557" s="255">
        <f t="shared" si="46"/>
        <v>0</v>
      </c>
      <c r="AD557" s="255">
        <f t="shared" si="47"/>
        <v>0</v>
      </c>
      <c r="AE557" s="255">
        <f t="shared" si="48"/>
        <v>0</v>
      </c>
      <c r="AF557" s="255">
        <f t="shared" si="49"/>
        <v>0</v>
      </c>
      <c r="AG557" s="271"/>
    </row>
    <row r="558" spans="1:33" s="21" customFormat="1" ht="16.5" customHeight="1" x14ac:dyDescent="0.2">
      <c r="A558" s="284">
        <v>541</v>
      </c>
      <c r="B558" s="285"/>
      <c r="C558" s="286"/>
      <c r="D558" s="287"/>
      <c r="E558" s="319"/>
      <c r="F558" s="288"/>
      <c r="G558" s="301"/>
      <c r="H558" s="302"/>
      <c r="I558" s="290"/>
      <c r="J558" s="291"/>
      <c r="K558" s="304"/>
      <c r="L558" s="293"/>
      <c r="M558" s="293"/>
      <c r="N558" s="305"/>
      <c r="O558" s="306"/>
      <c r="P558" s="307"/>
      <c r="Q558" s="308"/>
      <c r="R558" s="309"/>
      <c r="S558" s="299"/>
      <c r="T558" s="292"/>
      <c r="U558" s="300"/>
      <c r="V558" s="293"/>
      <c r="W558" s="323" t="s">
        <v>37</v>
      </c>
      <c r="X558" s="279"/>
      <c r="Y558" s="265"/>
      <c r="Z558" s="266"/>
      <c r="AA558" s="269">
        <f t="shared" si="45"/>
        <v>0</v>
      </c>
      <c r="AB558" s="270"/>
      <c r="AC558" s="255">
        <f t="shared" si="46"/>
        <v>0</v>
      </c>
      <c r="AD558" s="255">
        <f t="shared" si="47"/>
        <v>0</v>
      </c>
      <c r="AE558" s="255">
        <f t="shared" si="48"/>
        <v>0</v>
      </c>
      <c r="AF558" s="255">
        <f t="shared" si="49"/>
        <v>0</v>
      </c>
      <c r="AG558" s="271"/>
    </row>
    <row r="559" spans="1:33" s="21" customFormat="1" ht="16.5" customHeight="1" x14ac:dyDescent="0.2">
      <c r="A559" s="284">
        <v>542</v>
      </c>
      <c r="B559" s="285"/>
      <c r="C559" s="286"/>
      <c r="D559" s="287"/>
      <c r="E559" s="319"/>
      <c r="F559" s="288"/>
      <c r="G559" s="301"/>
      <c r="H559" s="302"/>
      <c r="I559" s="290"/>
      <c r="J559" s="291"/>
      <c r="K559" s="304"/>
      <c r="L559" s="293"/>
      <c r="M559" s="293"/>
      <c r="N559" s="305"/>
      <c r="O559" s="306"/>
      <c r="P559" s="307"/>
      <c r="Q559" s="308"/>
      <c r="R559" s="309"/>
      <c r="S559" s="299"/>
      <c r="T559" s="292"/>
      <c r="U559" s="300"/>
      <c r="V559" s="293"/>
      <c r="W559" s="323" t="s">
        <v>37</v>
      </c>
      <c r="X559" s="279"/>
      <c r="Y559" s="265"/>
      <c r="Z559" s="266"/>
      <c r="AA559" s="269">
        <f t="shared" si="45"/>
        <v>0</v>
      </c>
      <c r="AB559" s="270"/>
      <c r="AC559" s="255">
        <f t="shared" si="46"/>
        <v>0</v>
      </c>
      <c r="AD559" s="255">
        <f t="shared" si="47"/>
        <v>0</v>
      </c>
      <c r="AE559" s="255">
        <f t="shared" si="48"/>
        <v>0</v>
      </c>
      <c r="AF559" s="255">
        <f t="shared" si="49"/>
        <v>0</v>
      </c>
      <c r="AG559" s="271"/>
    </row>
    <row r="560" spans="1:33" s="21" customFormat="1" ht="16.5" customHeight="1" x14ac:dyDescent="0.2">
      <c r="A560" s="284">
        <v>543</v>
      </c>
      <c r="B560" s="285"/>
      <c r="C560" s="286"/>
      <c r="D560" s="287"/>
      <c r="E560" s="319"/>
      <c r="F560" s="288"/>
      <c r="G560" s="301"/>
      <c r="H560" s="302"/>
      <c r="I560" s="290"/>
      <c r="J560" s="291"/>
      <c r="K560" s="304"/>
      <c r="L560" s="293"/>
      <c r="M560" s="293"/>
      <c r="N560" s="305"/>
      <c r="O560" s="306"/>
      <c r="P560" s="307"/>
      <c r="Q560" s="308"/>
      <c r="R560" s="309"/>
      <c r="S560" s="299"/>
      <c r="T560" s="292"/>
      <c r="U560" s="300"/>
      <c r="V560" s="293"/>
      <c r="W560" s="323" t="s">
        <v>37</v>
      </c>
      <c r="X560" s="279"/>
      <c r="Y560" s="265"/>
      <c r="Z560" s="266"/>
      <c r="AA560" s="269">
        <f t="shared" si="45"/>
        <v>0</v>
      </c>
      <c r="AB560" s="270"/>
      <c r="AC560" s="255">
        <f t="shared" si="46"/>
        <v>0</v>
      </c>
      <c r="AD560" s="255">
        <f t="shared" si="47"/>
        <v>0</v>
      </c>
      <c r="AE560" s="255">
        <f t="shared" si="48"/>
        <v>0</v>
      </c>
      <c r="AF560" s="255">
        <f t="shared" si="49"/>
        <v>0</v>
      </c>
      <c r="AG560" s="271"/>
    </row>
    <row r="561" spans="1:33" s="21" customFormat="1" ht="16.5" customHeight="1" x14ac:dyDescent="0.2">
      <c r="A561" s="284">
        <v>544</v>
      </c>
      <c r="B561" s="285"/>
      <c r="C561" s="286"/>
      <c r="D561" s="287"/>
      <c r="E561" s="319"/>
      <c r="F561" s="288"/>
      <c r="G561" s="301"/>
      <c r="H561" s="302"/>
      <c r="I561" s="290"/>
      <c r="J561" s="291"/>
      <c r="K561" s="304"/>
      <c r="L561" s="293"/>
      <c r="M561" s="293"/>
      <c r="N561" s="305"/>
      <c r="O561" s="306"/>
      <c r="P561" s="307"/>
      <c r="Q561" s="308"/>
      <c r="R561" s="309"/>
      <c r="S561" s="299"/>
      <c r="T561" s="292"/>
      <c r="U561" s="300"/>
      <c r="V561" s="293"/>
      <c r="W561" s="323" t="s">
        <v>37</v>
      </c>
      <c r="X561" s="279"/>
      <c r="Y561" s="265"/>
      <c r="Z561" s="266"/>
      <c r="AA561" s="269">
        <f t="shared" si="45"/>
        <v>0</v>
      </c>
      <c r="AB561" s="270"/>
      <c r="AC561" s="255">
        <f t="shared" si="46"/>
        <v>0</v>
      </c>
      <c r="AD561" s="255">
        <f t="shared" si="47"/>
        <v>0</v>
      </c>
      <c r="AE561" s="255">
        <f t="shared" si="48"/>
        <v>0</v>
      </c>
      <c r="AF561" s="255">
        <f t="shared" si="49"/>
        <v>0</v>
      </c>
      <c r="AG561" s="271"/>
    </row>
    <row r="562" spans="1:33" s="21" customFormat="1" ht="16.5" customHeight="1" x14ac:dyDescent="0.2">
      <c r="A562" s="284">
        <v>545</v>
      </c>
      <c r="B562" s="285"/>
      <c r="C562" s="286"/>
      <c r="D562" s="287"/>
      <c r="E562" s="319"/>
      <c r="F562" s="288"/>
      <c r="G562" s="301"/>
      <c r="H562" s="302"/>
      <c r="I562" s="290"/>
      <c r="J562" s="291"/>
      <c r="K562" s="304"/>
      <c r="L562" s="293"/>
      <c r="M562" s="293"/>
      <c r="N562" s="305"/>
      <c r="O562" s="306"/>
      <c r="P562" s="307"/>
      <c r="Q562" s="308"/>
      <c r="R562" s="309"/>
      <c r="S562" s="299"/>
      <c r="T562" s="292"/>
      <c r="U562" s="300"/>
      <c r="V562" s="293"/>
      <c r="W562" s="323" t="s">
        <v>37</v>
      </c>
      <c r="X562" s="279"/>
      <c r="Y562" s="265"/>
      <c r="Z562" s="266"/>
      <c r="AA562" s="269">
        <f t="shared" si="45"/>
        <v>0</v>
      </c>
      <c r="AB562" s="270"/>
      <c r="AC562" s="255">
        <f t="shared" si="46"/>
        <v>0</v>
      </c>
      <c r="AD562" s="255">
        <f t="shared" si="47"/>
        <v>0</v>
      </c>
      <c r="AE562" s="255">
        <f t="shared" si="48"/>
        <v>0</v>
      </c>
      <c r="AF562" s="255">
        <f t="shared" si="49"/>
        <v>0</v>
      </c>
      <c r="AG562" s="271"/>
    </row>
    <row r="563" spans="1:33" s="21" customFormat="1" ht="16.5" customHeight="1" x14ac:dyDescent="0.2">
      <c r="A563" s="284">
        <v>546</v>
      </c>
      <c r="B563" s="285"/>
      <c r="C563" s="286"/>
      <c r="D563" s="287"/>
      <c r="E563" s="319"/>
      <c r="F563" s="288"/>
      <c r="G563" s="301"/>
      <c r="H563" s="302"/>
      <c r="I563" s="290"/>
      <c r="J563" s="291"/>
      <c r="K563" s="304"/>
      <c r="L563" s="293"/>
      <c r="M563" s="293"/>
      <c r="N563" s="305"/>
      <c r="O563" s="306"/>
      <c r="P563" s="307"/>
      <c r="Q563" s="308"/>
      <c r="R563" s="309"/>
      <c r="S563" s="299"/>
      <c r="T563" s="292"/>
      <c r="U563" s="300"/>
      <c r="V563" s="293"/>
      <c r="W563" s="323" t="s">
        <v>37</v>
      </c>
      <c r="X563" s="279"/>
      <c r="Y563" s="265"/>
      <c r="Z563" s="266"/>
      <c r="AA563" s="269">
        <f t="shared" si="45"/>
        <v>0</v>
      </c>
      <c r="AB563" s="270"/>
      <c r="AC563" s="255">
        <f t="shared" si="46"/>
        <v>0</v>
      </c>
      <c r="AD563" s="255">
        <f t="shared" si="47"/>
        <v>0</v>
      </c>
      <c r="AE563" s="255">
        <f t="shared" si="48"/>
        <v>0</v>
      </c>
      <c r="AF563" s="255">
        <f t="shared" si="49"/>
        <v>0</v>
      </c>
      <c r="AG563" s="271"/>
    </row>
    <row r="564" spans="1:33" s="21" customFormat="1" ht="16.5" customHeight="1" x14ac:dyDescent="0.2">
      <c r="A564" s="284">
        <v>547</v>
      </c>
      <c r="B564" s="285"/>
      <c r="C564" s="286"/>
      <c r="D564" s="287"/>
      <c r="E564" s="319"/>
      <c r="F564" s="288"/>
      <c r="G564" s="301"/>
      <c r="H564" s="302"/>
      <c r="I564" s="290"/>
      <c r="J564" s="291"/>
      <c r="K564" s="304"/>
      <c r="L564" s="293"/>
      <c r="M564" s="293"/>
      <c r="N564" s="305"/>
      <c r="O564" s="306"/>
      <c r="P564" s="307"/>
      <c r="Q564" s="308"/>
      <c r="R564" s="309"/>
      <c r="S564" s="299"/>
      <c r="T564" s="292"/>
      <c r="U564" s="300"/>
      <c r="V564" s="293"/>
      <c r="W564" s="323" t="s">
        <v>37</v>
      </c>
      <c r="X564" s="279"/>
      <c r="Y564" s="265"/>
      <c r="Z564" s="266"/>
      <c r="AA564" s="269">
        <f t="shared" si="45"/>
        <v>0</v>
      </c>
      <c r="AB564" s="270"/>
      <c r="AC564" s="255">
        <f t="shared" si="46"/>
        <v>0</v>
      </c>
      <c r="AD564" s="255">
        <f t="shared" si="47"/>
        <v>0</v>
      </c>
      <c r="AE564" s="255">
        <f t="shared" si="48"/>
        <v>0</v>
      </c>
      <c r="AF564" s="255">
        <f t="shared" si="49"/>
        <v>0</v>
      </c>
      <c r="AG564" s="271"/>
    </row>
    <row r="565" spans="1:33" s="21" customFormat="1" ht="16.5" customHeight="1" x14ac:dyDescent="0.2">
      <c r="A565" s="284">
        <v>548</v>
      </c>
      <c r="B565" s="285"/>
      <c r="C565" s="286"/>
      <c r="D565" s="287"/>
      <c r="E565" s="319"/>
      <c r="F565" s="288"/>
      <c r="G565" s="301"/>
      <c r="H565" s="302"/>
      <c r="I565" s="290"/>
      <c r="J565" s="291"/>
      <c r="K565" s="304"/>
      <c r="L565" s="293"/>
      <c r="M565" s="293"/>
      <c r="N565" s="305"/>
      <c r="O565" s="306"/>
      <c r="P565" s="307"/>
      <c r="Q565" s="308"/>
      <c r="R565" s="309"/>
      <c r="S565" s="299"/>
      <c r="T565" s="292"/>
      <c r="U565" s="300"/>
      <c r="V565" s="293"/>
      <c r="W565" s="323" t="s">
        <v>37</v>
      </c>
      <c r="X565" s="279"/>
      <c r="Y565" s="265"/>
      <c r="Z565" s="266"/>
      <c r="AA565" s="269">
        <f t="shared" si="45"/>
        <v>0</v>
      </c>
      <c r="AB565" s="270"/>
      <c r="AC565" s="255">
        <f t="shared" si="46"/>
        <v>0</v>
      </c>
      <c r="AD565" s="255">
        <f t="shared" si="47"/>
        <v>0</v>
      </c>
      <c r="AE565" s="255">
        <f t="shared" si="48"/>
        <v>0</v>
      </c>
      <c r="AF565" s="255">
        <f t="shared" si="49"/>
        <v>0</v>
      </c>
      <c r="AG565" s="271"/>
    </row>
    <row r="566" spans="1:33" s="21" customFormat="1" ht="16.5" customHeight="1" x14ac:dyDescent="0.2">
      <c r="A566" s="284">
        <v>549</v>
      </c>
      <c r="B566" s="285"/>
      <c r="C566" s="286"/>
      <c r="D566" s="287"/>
      <c r="E566" s="319"/>
      <c r="F566" s="288"/>
      <c r="G566" s="301"/>
      <c r="H566" s="302"/>
      <c r="I566" s="290"/>
      <c r="J566" s="291"/>
      <c r="K566" s="304"/>
      <c r="L566" s="293"/>
      <c r="M566" s="293"/>
      <c r="N566" s="305"/>
      <c r="O566" s="306"/>
      <c r="P566" s="307"/>
      <c r="Q566" s="308"/>
      <c r="R566" s="309"/>
      <c r="S566" s="299"/>
      <c r="T566" s="292"/>
      <c r="U566" s="300"/>
      <c r="V566" s="293"/>
      <c r="W566" s="323" t="s">
        <v>37</v>
      </c>
      <c r="X566" s="279"/>
      <c r="Y566" s="265"/>
      <c r="Z566" s="266"/>
      <c r="AA566" s="269">
        <f t="shared" si="45"/>
        <v>0</v>
      </c>
      <c r="AB566" s="270"/>
      <c r="AC566" s="255">
        <f t="shared" si="46"/>
        <v>0</v>
      </c>
      <c r="AD566" s="255">
        <f t="shared" si="47"/>
        <v>0</v>
      </c>
      <c r="AE566" s="255">
        <f t="shared" si="48"/>
        <v>0</v>
      </c>
      <c r="AF566" s="255">
        <f t="shared" si="49"/>
        <v>0</v>
      </c>
      <c r="AG566" s="271"/>
    </row>
    <row r="567" spans="1:33" s="21" customFormat="1" ht="16.5" customHeight="1" thickBot="1" x14ac:dyDescent="0.25">
      <c r="A567" s="284">
        <v>550</v>
      </c>
      <c r="B567" s="285"/>
      <c r="C567" s="286"/>
      <c r="D567" s="287"/>
      <c r="E567" s="321"/>
      <c r="F567" s="288"/>
      <c r="G567" s="301"/>
      <c r="H567" s="302"/>
      <c r="I567" s="290"/>
      <c r="J567" s="291"/>
      <c r="K567" s="304"/>
      <c r="L567" s="293"/>
      <c r="M567" s="293"/>
      <c r="N567" s="305"/>
      <c r="O567" s="306"/>
      <c r="P567" s="307"/>
      <c r="Q567" s="308"/>
      <c r="R567" s="309"/>
      <c r="S567" s="299"/>
      <c r="T567" s="292"/>
      <c r="U567" s="300"/>
      <c r="V567" s="293"/>
      <c r="W567" s="323" t="s">
        <v>37</v>
      </c>
      <c r="X567" s="279"/>
      <c r="Y567" s="272"/>
      <c r="Z567" s="273"/>
      <c r="AA567" s="274">
        <f>IFERROR(X567+Y567,0)</f>
        <v>0</v>
      </c>
      <c r="AB567" s="275"/>
      <c r="AC567" s="255">
        <f t="shared" si="46"/>
        <v>0</v>
      </c>
      <c r="AD567" s="255">
        <f t="shared" si="47"/>
        <v>0</v>
      </c>
      <c r="AE567" s="255">
        <f t="shared" si="48"/>
        <v>0</v>
      </c>
      <c r="AF567" s="255">
        <f t="shared" si="49"/>
        <v>0</v>
      </c>
      <c r="AG567" s="271"/>
    </row>
    <row r="568" spans="1:33" s="19" customFormat="1" x14ac:dyDescent="0.2">
      <c r="A568" s="15"/>
      <c r="B568" s="16"/>
      <c r="C568" s="22"/>
      <c r="D568" s="17"/>
      <c r="E568" s="322"/>
      <c r="F568" s="29"/>
      <c r="G568" s="29"/>
      <c r="H568" s="29"/>
      <c r="I568" s="15"/>
      <c r="J568" s="44"/>
      <c r="K568" s="27"/>
      <c r="L568" s="27"/>
      <c r="M568" s="27"/>
      <c r="N568" s="16"/>
      <c r="O568" s="44"/>
      <c r="P568" s="44"/>
      <c r="Q568" s="44"/>
      <c r="R568" s="44"/>
      <c r="S568" s="23"/>
      <c r="T568" s="28"/>
      <c r="U568" s="18"/>
      <c r="V568" s="18"/>
      <c r="W568" s="46"/>
      <c r="X568" s="280"/>
      <c r="Y568" s="276"/>
      <c r="Z568" s="277"/>
      <c r="AA568" s="255"/>
      <c r="AB568" s="255"/>
      <c r="AC568" s="255"/>
      <c r="AD568" s="256"/>
      <c r="AE568" s="256"/>
      <c r="AF568" s="256"/>
      <c r="AG568" s="256"/>
    </row>
  </sheetData>
  <sheetProtection password="CF27" sheet="1" formatRows="0" selectLockedCells="1" sort="0" autoFilter="0"/>
  <autoFilter ref="B17:AB567"/>
  <mergeCells count="24">
    <mergeCell ref="Y14:AB14"/>
    <mergeCell ref="A16:A17"/>
    <mergeCell ref="B16:D16"/>
    <mergeCell ref="A12:C12"/>
    <mergeCell ref="T12:X12"/>
    <mergeCell ref="A14:A15"/>
    <mergeCell ref="B14:B15"/>
    <mergeCell ref="C14:C15"/>
    <mergeCell ref="D14:D15"/>
    <mergeCell ref="E14:E15"/>
    <mergeCell ref="F14:F15"/>
    <mergeCell ref="G14:H15"/>
    <mergeCell ref="I14:N14"/>
    <mergeCell ref="O14:O15"/>
    <mergeCell ref="P14:R14"/>
    <mergeCell ref="S14:U14"/>
    <mergeCell ref="W14:W15"/>
    <mergeCell ref="D11:F11"/>
    <mergeCell ref="Q11:R11"/>
    <mergeCell ref="A1:X1"/>
    <mergeCell ref="A2:X4"/>
    <mergeCell ref="C6:N6"/>
    <mergeCell ref="C7:K7"/>
    <mergeCell ref="C9:G9"/>
  </mergeCells>
  <conditionalFormatting sqref="Q11 T11 X11">
    <cfRule type="cellIs" dxfId="311" priority="37" operator="equal">
      <formula>0</formula>
    </cfRule>
  </conditionalFormatting>
  <conditionalFormatting sqref="B18:B567">
    <cfRule type="expression" dxfId="310" priority="42">
      <formula>AND(B18="",OR($X18&lt;&gt;"",$E18&lt;&gt;"",$C18&lt;&gt;"",$D18&lt;&gt;""))</formula>
    </cfRule>
  </conditionalFormatting>
  <conditionalFormatting sqref="F18:H567">
    <cfRule type="expression" dxfId="309" priority="13">
      <formula>AND(F18="",OR($X18&gt;0,AND($E18&lt;&gt;"",ISERROR(SEARCH("guts*",$E18)))))</formula>
    </cfRule>
    <cfRule type="expression" dxfId="308" priority="28" stopIfTrue="1">
      <formula>OR(F18="",AND(F18="",$X18&lt;0))</formula>
    </cfRule>
  </conditionalFormatting>
  <conditionalFormatting sqref="C18:C567">
    <cfRule type="expression" dxfId="307" priority="40">
      <formula>AND(C18="",OR($X18&lt;&gt;"",$B18&lt;&gt;"",$D18&lt;&gt;"",$E18&lt;&gt;""))</formula>
    </cfRule>
  </conditionalFormatting>
  <conditionalFormatting sqref="X16:X17">
    <cfRule type="expression" dxfId="306" priority="39">
      <formula>$X$16&lt;0</formula>
    </cfRule>
  </conditionalFormatting>
  <conditionalFormatting sqref="T12:X12 A12">
    <cfRule type="cellIs" dxfId="305" priority="38" operator="equal">
      <formula>""</formula>
    </cfRule>
  </conditionalFormatting>
  <conditionalFormatting sqref="I18:I567">
    <cfRule type="expression" dxfId="304" priority="36">
      <formula>AND(OR($X18&lt;&gt;"",$E18&lt;&gt;"",$K18&lt;&gt;""),$I18="")</formula>
    </cfRule>
  </conditionalFormatting>
  <conditionalFormatting sqref="N18:N567">
    <cfRule type="expression" dxfId="303" priority="1">
      <formula>AND(OR($X18&lt;&gt;"",$U18&lt;&gt;""),$L18&lt;&gt;"",$N18="",$U18&lt;&gt;$L18)</formula>
    </cfRule>
    <cfRule type="expression" dxfId="302" priority="35">
      <formula>AND(OR($X18&lt;&gt;"",$U18&lt;&gt;""),$L18&lt;&gt;"",ISNONTEXT($N18),OR($U18&gt;$L18,$AF18=1,AND(ISNUMBER($N18),$N18&gt;=1)))</formula>
    </cfRule>
  </conditionalFormatting>
  <conditionalFormatting sqref="S18:S567">
    <cfRule type="expression" dxfId="301" priority="34">
      <formula>AND(OR($X18&lt;&gt;"",$M18&lt;&gt;"",$T18&lt;&gt;""),$S18="")</formula>
    </cfRule>
  </conditionalFormatting>
  <conditionalFormatting sqref="L18:M567">
    <cfRule type="expression" dxfId="300" priority="14">
      <formula>AND(OR($X18&lt;&gt;"",$I18&lt;&gt;"",$E18&lt;&gt;"",$K18&lt;&gt;""),L18="")</formula>
    </cfRule>
  </conditionalFormatting>
  <conditionalFormatting sqref="U18:V567">
    <cfRule type="expression" dxfId="299" priority="10">
      <formula>AND(U18="",OR($X18&lt;&gt;"",$M18&lt;&gt;"",$S18&lt;&gt;"",$T18&lt;&gt;""))</formula>
    </cfRule>
  </conditionalFormatting>
  <conditionalFormatting sqref="E18:E567">
    <cfRule type="expression" dxfId="298" priority="21">
      <formula>AND(E18="",OR($X18&lt;&gt;"",$B18&lt;&gt;"",$C18&lt;&gt;"",$D18&lt;&gt;""))</formula>
    </cfRule>
    <cfRule type="expression" dxfId="297" priority="31">
      <formula>OR(AND(ISNUMBER(SEARCH("guts",E18)),X18&gt;0),AND(ISERROR(SEARCH("guts",E18)),X18&lt;0))</formula>
    </cfRule>
  </conditionalFormatting>
  <conditionalFormatting sqref="X11">
    <cfRule type="expression" dxfId="296" priority="30">
      <formula>LEN($C$4)&lt;$X$1</formula>
    </cfRule>
  </conditionalFormatting>
  <conditionalFormatting sqref="X11">
    <cfRule type="containsText" dxfId="295" priority="29" operator="containsText" text="kos">
      <formula>NOT(ISERROR(SEARCH("kos",X11)))</formula>
    </cfRule>
  </conditionalFormatting>
  <conditionalFormatting sqref="P18:Q567">
    <cfRule type="expression" dxfId="294" priority="43">
      <formula>AND($H$8="Ja",OR($X18&lt;&gt;"",$M18&lt;&gt;""),P18="")</formula>
    </cfRule>
  </conditionalFormatting>
  <conditionalFormatting sqref="R18:R567">
    <cfRule type="expression" dxfId="293" priority="23">
      <formula>AND($H$8="Ja",OR($X18&lt;&gt;"",$M18&lt;&gt;""),R18="")</formula>
    </cfRule>
    <cfRule type="containsText" dxfId="292" priority="24" operator="containsText" text="gebr">
      <formula>NOT(ISERROR(SEARCH("gebr",R18)))</formula>
    </cfRule>
    <cfRule type="containsText" dxfId="291" priority="44" operator="containsText" text="vorf">
      <formula>NOT(ISERROR(SEARCH("vorf",R18)))</formula>
    </cfRule>
  </conditionalFormatting>
  <conditionalFormatting sqref="D11">
    <cfRule type="cellIs" dxfId="290" priority="27" operator="notEqual">
      <formula>""</formula>
    </cfRule>
  </conditionalFormatting>
  <conditionalFormatting sqref="X11">
    <cfRule type="expression" dxfId="289" priority="45">
      <formula>LEN($X$6)&lt;$AB$5</formula>
    </cfRule>
  </conditionalFormatting>
  <conditionalFormatting sqref="D18:D567">
    <cfRule type="expression" dxfId="288" priority="15">
      <formula>AND(D18="",OR($X18&lt;&gt;"",$B18&lt;&gt;"",$C18&lt;&gt;"",$E18&lt;&gt;""))</formula>
    </cfRule>
  </conditionalFormatting>
  <conditionalFormatting sqref="K18:K567">
    <cfRule type="expression" dxfId="287" priority="41">
      <formula>AND(K18="",OR($X18&lt;&gt;0,$I18&lt;&gt;"",$E18&lt;&gt;""))</formula>
    </cfRule>
  </conditionalFormatting>
  <conditionalFormatting sqref="T18:T567">
    <cfRule type="expression" dxfId="286" priority="25">
      <formula>AND(T18="",OR($X18&lt;&gt;0,$M18&lt;&gt;"",$S18&lt;&gt;""))</formula>
    </cfRule>
  </conditionalFormatting>
  <conditionalFormatting sqref="M18:M567">
    <cfRule type="expression" dxfId="285" priority="33">
      <formula>OR(AND(OR($M18&lt;&gt;"",$M18&lt;&gt;0),IFERROR(ABS($M18)&gt;ABS($L18),0)),AND($X18&lt;&gt;0,$M18&lt;&gt;"",ISNONTEXT($N18),OR(IFERROR(ABS($X18)&gt;ABS($M18),0),$AF18&lt;&gt;0)),AND(AND(ISNUMBER($M18),$M18&gt;0),IFERROR(ABS($X18)&gt;ABS($M18),0)))</formula>
    </cfRule>
  </conditionalFormatting>
  <conditionalFormatting sqref="C6:C7 D8 H8 Q11 T11 X11 X6:X8">
    <cfRule type="containsText" dxfId="284" priority="20" operator="containsText" text="fehlt">
      <formula>NOT(ISERROR(SEARCH("fehlt",C6)))</formula>
    </cfRule>
  </conditionalFormatting>
  <conditionalFormatting sqref="AA18:AA567">
    <cfRule type="expression" dxfId="283" priority="7">
      <formula>AND($AB18="",OR($Y18="",$AA18&lt;&gt;$X18),OR(AND($Y18&lt;&gt;"",ABS($Y18)&gt;ABS($X18)),AND($AA18&lt;0,ISERROR(SEARCH("guts",$E18))),AND($AA18&gt;0,ISNUMBER(SEARCH("guts",$E18))),$AA18&lt;&gt;$X18))</formula>
    </cfRule>
    <cfRule type="cellIs" dxfId="282" priority="19" operator="notEqual">
      <formula>0</formula>
    </cfRule>
  </conditionalFormatting>
  <conditionalFormatting sqref="O18:O567">
    <cfRule type="expression" dxfId="281" priority="18">
      <formula>AND(OR($X18&lt;&gt;"",$M18&lt;&gt;""),$O18="")</formula>
    </cfRule>
  </conditionalFormatting>
  <conditionalFormatting sqref="J18:J567">
    <cfRule type="expression" dxfId="280" priority="17">
      <formula>AND(OR($X18&lt;&gt;"",$E18&lt;&gt;"",$K18&lt;&gt;""),$J18="")</formula>
    </cfRule>
  </conditionalFormatting>
  <conditionalFormatting sqref="I8">
    <cfRule type="containsText" dxfId="279" priority="16" operator="containsText" text="fehlt">
      <formula>NOT(ISERROR(SEARCH("fehlt",I8)))</formula>
    </cfRule>
  </conditionalFormatting>
  <conditionalFormatting sqref="C18:E567">
    <cfRule type="expression" dxfId="278" priority="26">
      <formula>AND($B18="",C18&lt;&gt;"")</formula>
    </cfRule>
  </conditionalFormatting>
  <conditionalFormatting sqref="I18:J567 L18:M567 O18:S567 U18:V567">
    <cfRule type="expression" dxfId="277" priority="9">
      <formula>AND($B18="",$X18="",I18&lt;&gt;"")</formula>
    </cfRule>
  </conditionalFormatting>
  <conditionalFormatting sqref="AB18:AB559">
    <cfRule type="expression" dxfId="276" priority="12">
      <formula>AND($AB18="",$X18&lt;&gt;"",OR(AND($Y18&lt;&gt;"",ABS($Y18)&gt;ABS($X18)),AND($AA18&lt;0,ISERROR(SEARCH("guts",$E18))),AND($AA18&gt;0,ISNUMBER(SEARCH("guts",$E18))),$AA18&lt;&gt;$X18))</formula>
    </cfRule>
  </conditionalFormatting>
  <conditionalFormatting sqref="W18:W567">
    <cfRule type="cellIs" dxfId="275" priority="11" operator="equal">
      <formula>""</formula>
    </cfRule>
  </conditionalFormatting>
  <conditionalFormatting sqref="L18:L567">
    <cfRule type="expression" dxfId="274" priority="22">
      <formula>OR(AND($M18&lt;&gt;"",OR(ISTEXT($U18),IFERROR(ABS($M18)&gt;ABS($L18),0))),AND($L18&lt;&gt;"",$U18&lt;&gt;0,OR(AND(OR(ISNUMBER($N18),$N18=""),IFERROR(ABS($U18)&gt;ABS($L18),0)),$N18=""),IFERROR(ABS($U18)&lt;&gt;ABS($L18),0)))</formula>
    </cfRule>
  </conditionalFormatting>
  <conditionalFormatting sqref="U18:U567">
    <cfRule type="expression" dxfId="273" priority="32">
      <formula>AND(OR($L18&lt;&gt;"",$U18&lt;&gt;""),OR(AND(ISNONTEXT($N18),$L18&lt;&gt;"",IFERROR(ABS($U18)&gt;ABS($L18),0)),IFERROR(ABS($X18)&gt;ABS($U18),0),$AD18&gt;0,ISTEXT($U18)))</formula>
    </cfRule>
  </conditionalFormatting>
  <conditionalFormatting sqref="Y18:Y567">
    <cfRule type="expression" dxfId="272" priority="8">
      <formula>OR(AND($X18&lt;&gt;$AA18,$Y18&lt;&gt;"",$AB18=""),AND(OR(ABS($Y18)&gt;ABS($X18),ISERROR(SEARCH("guts",$E18))),OR($AA18&lt;0,AND($AA18&gt;0,ISNUMBER(SEARCH("guts",$E18)))),$AB18=""))</formula>
    </cfRule>
  </conditionalFormatting>
  <conditionalFormatting sqref="L15">
    <cfRule type="expression" dxfId="271" priority="6">
      <formula>OR($AC$15&gt;0,$AD$15&gt;0)</formula>
    </cfRule>
  </conditionalFormatting>
  <conditionalFormatting sqref="U15">
    <cfRule type="expression" dxfId="270" priority="5">
      <formula>OR($AD$15&gt;0,$AE$15&gt;0)</formula>
    </cfRule>
  </conditionalFormatting>
  <conditionalFormatting sqref="M15">
    <cfRule type="expression" dxfId="269" priority="4">
      <formula>OR($AC$15&gt;0,$AF$15&gt;0)</formula>
    </cfRule>
  </conditionalFormatting>
  <conditionalFormatting sqref="X14">
    <cfRule type="expression" dxfId="268" priority="3">
      <formula>OR($AE$15&gt;0,$AF$15&gt;0)</formula>
    </cfRule>
  </conditionalFormatting>
  <conditionalFormatting sqref="X15">
    <cfRule type="expression" dxfId="267" priority="2">
      <formula>OR($AE$15&gt;0,$AF$15&gt;0)</formula>
    </cfRule>
  </conditionalFormatting>
  <conditionalFormatting sqref="K18:K567 T18:T567">
    <cfRule type="cellIs" dxfId="266" priority="46" operator="equal">
      <formula>0</formula>
    </cfRule>
    <cfRule type="expression" dxfId="265" priority="47">
      <formula>AND(K18&lt;&gt;"",OR(K18&lt;$Q$11,K18&gt;$T$11,K18&lt;$F18,))</formula>
    </cfRule>
  </conditionalFormatting>
  <conditionalFormatting sqref="F18:F567">
    <cfRule type="expression" dxfId="264" priority="48" stopIfTrue="1">
      <formula>AND($F18&lt;&gt;"",OR($F18&lt;$Q$11,$F18&gt;$T$11,$F18&gt;$G18,$F18&gt;$H18))</formula>
    </cfRule>
  </conditionalFormatting>
  <conditionalFormatting sqref="X18:X567">
    <cfRule type="expression" dxfId="263" priority="49">
      <formula>IF(X18&lt;&gt;"",OR(B18="",C18="",D18="",E18="",AND(X18&gt;0,F18=""),AND(X18&gt;0,G18=""),AND(X18&gt;0,H18=""),I18="",K18="",L18="",M18="",AND($H$8="ja",P18=""),AND($H$8="ja",R18=""),U18="",T18="",W18=""),)</formula>
    </cfRule>
    <cfRule type="expression" dxfId="260" priority="50">
      <formula>AND(X18&lt;&gt;"",OR(AND($F18&lt;&gt;"",$F18&lt;$Q$11),$F18&gt;$T$11,AND($G18&lt;&gt;"",$G18&lt;$Q$11),$G18&gt;$T$11,AND($H18&lt;&gt;"",$H18&lt;$Q$11),$H18&gt;$T$11,$K18&lt;$Q$11,$K18&gt;$T$11,$T18&lt;$Q$11,$T18&gt;$T$11,ISERROR(SEARCH("neu*",R18)),X18&lt;200,$W18="ja"))</formula>
    </cfRule>
    <cfRule type="expression" dxfId="262" priority="51">
      <formula>AND(OR($L18&lt;&gt;"",$U18&lt;&gt;""),OR(AND(AND(ISNUMBER($M18),$M18&gt;0),IFERROR(ABS($X18)&gt;ABS($M18),0)),IFERROR(ABS($X18)&gt;ABS($U18),0),$AE18&gt;0,$AF18&gt;0))</formula>
    </cfRule>
  </conditionalFormatting>
  <conditionalFormatting sqref="G18:H567">
    <cfRule type="expression" dxfId="261" priority="52">
      <formula>OR(AND(G18&lt;&gt;"",OR(G18&lt;$Q$11,G18&gt;$T$11,$H18="",$H18&lt;$G18)),AND($H18&lt;&gt;"",$G18=""),AND($F18&lt;&gt;"",$G18&lt;$F18))</formula>
    </cfRule>
  </conditionalFormatting>
  <dataValidations count="14">
    <dataValidation type="date" allowBlank="1" showInputMessage="1" showErrorMessage="1" errorTitle="Fehler bei Datumseingabe!" error="Datumseingabe falsch oder außerhalb des zulässigen Wertebereichs!" promptTitle="Hinweis Datumseingabe:" prompt="Geben Sie ein gültiges Datum nach dem Beginn und vor dem 31.03.2023 ein!" sqref="H18:H567">
      <formula1>MAX($J$8,$G18)</formula1>
      <formula2>$M$8</formula2>
    </dataValidation>
    <dataValidation type="list" allowBlank="1" showInputMessage="1" showErrorMessage="1" errorTitle="Fehlerhafte Eingabe!" error="Nur Einträge aus der Liste zulässig!" promptTitle="Hinweis zur Eingabe:" prompt="Bitte wählen Sie aus der Liste aus!" sqref="P18:P567">
      <formula1>"Anl. in Bau,Bau/Grund,BGA/EDV-Anl.,GWG (aktiviert),Immat./Softw.,Maschinen o.Ä.,nicht aktiviert,"</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12.2022 ein!" sqref="F18:G567">
      <formula1>$J$8</formula1>
      <formula2>$L$8</formula2>
    </dataValidation>
    <dataValidation type="decimal" allowBlank="1" showInputMessage="1" showErrorMessage="1" errorTitle="Fehler bei Betragseingabe!" error="Betragseingabe falsch oder außerhalb des zulässigen Wertebereichs!" promptTitle="Hinweis Betragseingabe:" prompt="In der Regel können nicht mehr Kosten als nachgewiesen abgezogen werden! Zudem muss der Betrag kleiner als &quot;999.999.999&quot; sein!" sqref="Y18:Y567">
      <formula1>-999999999</formula1>
      <formula2>999999999</formula2>
    </dataValidation>
    <dataValidation type="list" allowBlank="1" showInputMessage="1" showErrorMessage="1" errorTitle="Fehlerhafte Eingabe!" error="Nur Einträge aus der Liste zulässig!" promptTitle="Hinweis zur Eingabe:" prompt="Bitte wählen Sie aus der Liste aus!" sqref="W18:W567">
      <formula1>"Ja,Nein"</formula1>
    </dataValidation>
    <dataValidation type="list" allowBlank="1" showInputMessage="1" showErrorMessage="1" errorTitle="Fehlerhafte Eingabe!" error="Nur Einträge aus der Liste zulässig!" promptTitle="Hinweis zur Eingabe:" prompt="Bitte wählen Sie aus der Liste aus!" sqref="Z18:Z567">
      <formula1>"'01-01,02-01,03-01,03-02,03-03,03-04,03-05,03-06,04-01,04-02,05-01,05-02,05-03,05-04,06-01,06-02,06-03,06-04,07-01,07-02,07-03,08-01,08-02,08-03,08-04,09-01,09-02,10-01,10-02,10-03,10-04,10-05,11-01,12-01,12-02,12-03,12-04,13-01,14-01,15-01,16-01,17-01,"</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7 und 31.03.2023 ein!" sqref="T18:T567">
      <formula1>$J$8</formula1>
      <formula2>$M$8</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7 bzw. nach dem Bestelldatum und bis max. 31.03.2023 ein!" sqref="K18:K567">
      <formula1>MAX(F18,$J$8)</formula1>
      <formula2>$M$8</formula2>
    </dataValidation>
    <dataValidation operator="greaterThan" allowBlank="1" showErrorMessage="1" errorTitle="Fehlerhafte Eingabe!" error="Eingabe unzureichend oder außerhalb des zulässigen Bereichs!" promptTitle="Hinweis zur Eingabe:" prompt="Geben Sie mindestens 5 Ziffern ein!" sqref="X6"/>
    <dataValidation type="list" allowBlank="1" showInputMessage="1" showErrorMessage="1" errorTitle="Fehlerhafte Eingabe!" error="Nur Einträge aus der Liste zulässig!" promptTitle="Hinweis zur Eingabe:" prompt="Bitte wählen Sie aus der Liste aus!" sqref="O18:O567">
      <formula1>"Inland,EU (IG),Drittland,"</formula1>
    </dataValidation>
    <dataValidation type="list" allowBlank="1" showInputMessage="1" showErrorMessage="1" errorTitle="Fehlerhafte Eingabe!" error="Nur Einträge aus der Liste zulässig!" promptTitle="Hinweis zur Eingabe:" prompt="Bitte wählen Sie aus der Liste aus!" sqref="R18:R567">
      <formula1>"Gebraucht,Neu,Vorführgerät"</formula1>
    </dataValidation>
    <dataValidation type="list" operator="greaterThanOrEqual" allowBlank="1" showInputMessage="1" showErrorMessage="1" errorTitle="Fehlerhafte Eingabe!" error="Nur Einträge aus der Liste zulässig!" promptTitle="Hinweis zur Eingabe:" prompt="Bitte wählen Sie aus der Liste aus!" sqref="E18:E567">
      <formula1>"Archivierte Rg.,Archivierte Guts.,Elektr. Rg.,Elektr. Gutschrift,Interner Beleg,Kopie Rechnung,Kopie Guts./AR,Original-Rg.,Original-Guts.,PDF/Mail Rg.,PDF/Mail Guts.,Rg.-Duplikat"</formula1>
    </dataValidation>
    <dataValidation type="textLength" operator="greaterThanOrEqual" allowBlank="1" showInputMessage="1" showErrorMessage="1" errorTitle="Fehlerhafte Eingabe!" error="Eingabe unzureichend oder außerhalb des zulässigen Bereichs!" promptTitle="Hinweis zur Eingabe:" prompt="Geben Sie mindestens 3 Zeichen (z.B. K 6.1) ein!" sqref="B18:B567">
      <formula1>3</formula1>
    </dataValidation>
    <dataValidation operator="greaterThan" allowBlank="1" showInputMessage="1" showErrorMessage="1" errorTitle="Fehlerhafte Eingabe!" error="Eingabe unzureichend oder außerhalb des zulässigen Bereichs!" promptTitle="Hinweis zur Eingabe:" prompt="Geben Sie mindestens 5 Ziffern ein!" sqref="X11"/>
  </dataValidations>
  <printOptions horizontalCentered="1"/>
  <pageMargins left="0.196850393700787" right="0.196850393700787" top="0.196850393700787" bottom="1.1023622047244099" header="0.196850393700787" footer="0.15748031496063"/>
  <pageSetup paperSize="9" scale="44" fitToHeight="20" orientation="landscape" cellComments="asDisplayed" r:id="rId1"/>
  <headerFooter>
    <oddFooter>&amp;L&amp;"Tahoma,Standard"&amp;14....................&amp;12
  &amp;10rechtsgültige Fertigung
  (Datum, Stempel, Unterschrift)&amp;C&amp;"Tahoma,Standard"Seite &amp;P von &amp;N &amp;R&amp;"Tahoma,Standard"&amp;14....................&amp;10
Aktivierungsbestätitgung StB/WP
 (Datum, Stempel, Unterschrift)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7"/>
  <sheetViews>
    <sheetView showGridLines="0" view="pageBreakPreview" zoomScaleNormal="100" zoomScaleSheetLayoutView="100" workbookViewId="0">
      <selection activeCell="F19" sqref="F19"/>
    </sheetView>
  </sheetViews>
  <sheetFormatPr baseColWidth="10" defaultColWidth="11.42578125" defaultRowHeight="14.25" x14ac:dyDescent="0.2"/>
  <cols>
    <col min="1" max="1" width="5.7109375" style="377" customWidth="1"/>
    <col min="2" max="16384" width="11.42578125" style="377"/>
  </cols>
  <sheetData>
    <row r="1" spans="1:7" x14ac:dyDescent="0.2">
      <c r="A1" s="376"/>
      <c r="B1" s="376"/>
      <c r="C1" s="376"/>
      <c r="D1" s="376"/>
      <c r="E1" s="376"/>
      <c r="F1" s="376"/>
      <c r="G1" s="376"/>
    </row>
    <row r="2" spans="1:7" x14ac:dyDescent="0.2">
      <c r="A2" s="376"/>
      <c r="B2" s="378" t="s">
        <v>107</v>
      </c>
      <c r="C2" s="376"/>
      <c r="D2" s="376"/>
      <c r="E2" s="376"/>
      <c r="F2" s="376"/>
      <c r="G2" s="376"/>
    </row>
    <row r="3" spans="1:7" x14ac:dyDescent="0.2">
      <c r="A3" s="376"/>
      <c r="B3" s="376"/>
      <c r="C3" s="376"/>
      <c r="D3" s="376"/>
      <c r="E3" s="376"/>
      <c r="F3" s="376"/>
      <c r="G3" s="376"/>
    </row>
    <row r="4" spans="1:7" x14ac:dyDescent="0.2">
      <c r="A4" s="376"/>
      <c r="B4" s="376" t="s">
        <v>102</v>
      </c>
      <c r="C4" s="379"/>
      <c r="D4" s="380" t="s">
        <v>101</v>
      </c>
      <c r="E4" s="376" t="s">
        <v>106</v>
      </c>
      <c r="F4" s="376"/>
      <c r="G4" s="376"/>
    </row>
    <row r="5" spans="1:7" x14ac:dyDescent="0.2">
      <c r="A5" s="376"/>
      <c r="B5" s="376"/>
      <c r="C5" s="376"/>
      <c r="D5" s="376"/>
      <c r="E5" s="376"/>
      <c r="F5" s="376"/>
      <c r="G5" s="376"/>
    </row>
    <row r="6" spans="1:7" x14ac:dyDescent="0.2">
      <c r="A6" s="376"/>
      <c r="B6" s="376" t="s">
        <v>102</v>
      </c>
      <c r="C6" s="381"/>
      <c r="D6" s="380" t="s">
        <v>101</v>
      </c>
      <c r="E6" s="376" t="s">
        <v>105</v>
      </c>
      <c r="F6" s="376"/>
      <c r="G6" s="376"/>
    </row>
    <row r="7" spans="1:7" x14ac:dyDescent="0.2">
      <c r="A7" s="376"/>
      <c r="B7" s="376"/>
      <c r="C7" s="376"/>
      <c r="D7" s="376"/>
      <c r="E7" s="376"/>
      <c r="F7" s="376"/>
      <c r="G7" s="376"/>
    </row>
    <row r="8" spans="1:7" x14ac:dyDescent="0.2">
      <c r="A8" s="376"/>
      <c r="B8" s="376" t="s">
        <v>102</v>
      </c>
      <c r="C8" s="382"/>
      <c r="D8" s="380" t="s">
        <v>101</v>
      </c>
      <c r="E8" s="376" t="s">
        <v>104</v>
      </c>
      <c r="F8" s="376"/>
      <c r="G8" s="376"/>
    </row>
    <row r="9" spans="1:7" x14ac:dyDescent="0.2">
      <c r="A9" s="376"/>
      <c r="B9" s="376"/>
      <c r="C9" s="376"/>
      <c r="D9" s="376"/>
      <c r="E9" s="376"/>
      <c r="F9" s="376"/>
      <c r="G9" s="376"/>
    </row>
    <row r="10" spans="1:7" x14ac:dyDescent="0.2">
      <c r="A10" s="376"/>
      <c r="B10" s="376" t="s">
        <v>102</v>
      </c>
      <c r="C10" s="383"/>
      <c r="D10" s="380" t="s">
        <v>101</v>
      </c>
      <c r="E10" s="376" t="s">
        <v>103</v>
      </c>
      <c r="F10" s="376"/>
      <c r="G10" s="376"/>
    </row>
    <row r="11" spans="1:7" x14ac:dyDescent="0.2">
      <c r="A11" s="376"/>
      <c r="B11" s="376"/>
      <c r="C11" s="376"/>
      <c r="D11" s="376"/>
      <c r="E11" s="376"/>
      <c r="F11" s="376"/>
      <c r="G11" s="376"/>
    </row>
    <row r="12" spans="1:7" x14ac:dyDescent="0.2">
      <c r="A12" s="376"/>
      <c r="B12" s="376" t="s">
        <v>102</v>
      </c>
      <c r="C12" s="384"/>
      <c r="D12" s="380" t="s">
        <v>101</v>
      </c>
      <c r="E12" s="376" t="s">
        <v>100</v>
      </c>
      <c r="F12" s="376"/>
      <c r="G12" s="376"/>
    </row>
    <row r="13" spans="1:7" x14ac:dyDescent="0.2">
      <c r="A13" s="376"/>
      <c r="B13" s="376"/>
      <c r="C13" s="376"/>
      <c r="D13" s="376"/>
      <c r="E13" s="376"/>
      <c r="F13" s="376"/>
      <c r="G13" s="376"/>
    </row>
    <row r="14" spans="1:7" x14ac:dyDescent="0.2">
      <c r="A14" s="376"/>
      <c r="B14" s="376"/>
      <c r="C14" s="376"/>
      <c r="D14" s="376"/>
      <c r="E14" s="376"/>
      <c r="F14" s="376"/>
      <c r="G14" s="376"/>
    </row>
    <row r="15" spans="1:7" x14ac:dyDescent="0.2">
      <c r="A15" s="376"/>
      <c r="B15" s="376"/>
      <c r="C15" s="376"/>
      <c r="D15" s="376"/>
      <c r="F15" s="376"/>
      <c r="G15" s="376"/>
    </row>
    <row r="16" spans="1:7" x14ac:dyDescent="0.2">
      <c r="A16" s="376"/>
      <c r="B16" s="376"/>
      <c r="C16" s="376"/>
      <c r="D16" s="376"/>
      <c r="E16" s="376"/>
      <c r="F16" s="376"/>
      <c r="G16" s="376"/>
    </row>
    <row r="17" spans="1:7" x14ac:dyDescent="0.2">
      <c r="A17" s="376"/>
      <c r="B17" s="376"/>
      <c r="C17" s="376"/>
      <c r="D17" s="376"/>
      <c r="E17" s="376"/>
      <c r="F17" s="376"/>
      <c r="G17" s="376"/>
    </row>
    <row r="18" spans="1:7" x14ac:dyDescent="0.2">
      <c r="A18" s="376"/>
      <c r="B18" s="376"/>
      <c r="C18" s="376"/>
      <c r="D18" s="376"/>
      <c r="E18" s="376"/>
      <c r="F18" s="376"/>
      <c r="G18" s="376"/>
    </row>
    <row r="19" spans="1:7" x14ac:dyDescent="0.2">
      <c r="A19" s="376"/>
      <c r="B19" s="376"/>
      <c r="C19" s="376"/>
      <c r="D19" s="376"/>
      <c r="E19" s="376"/>
      <c r="F19" s="376"/>
      <c r="G19" s="376"/>
    </row>
    <row r="20" spans="1:7" x14ac:dyDescent="0.2">
      <c r="A20" s="376"/>
      <c r="B20" s="376"/>
      <c r="C20" s="376"/>
      <c r="D20" s="376"/>
      <c r="E20" s="376"/>
      <c r="F20" s="376"/>
      <c r="G20" s="376"/>
    </row>
    <row r="21" spans="1:7" x14ac:dyDescent="0.2">
      <c r="A21" s="376"/>
      <c r="B21" s="376"/>
      <c r="C21" s="376"/>
      <c r="D21" s="376"/>
      <c r="E21" s="376"/>
      <c r="F21" s="376"/>
      <c r="G21" s="376"/>
    </row>
    <row r="22" spans="1:7" x14ac:dyDescent="0.2">
      <c r="A22" s="376"/>
      <c r="B22" s="376"/>
      <c r="C22" s="376"/>
      <c r="D22" s="376"/>
      <c r="E22" s="376"/>
      <c r="F22" s="376"/>
      <c r="G22" s="376"/>
    </row>
    <row r="23" spans="1:7" x14ac:dyDescent="0.2">
      <c r="A23" s="376"/>
      <c r="B23" s="376"/>
      <c r="C23" s="376"/>
      <c r="D23" s="376"/>
      <c r="E23" s="376"/>
      <c r="F23" s="376"/>
      <c r="G23" s="376"/>
    </row>
    <row r="24" spans="1:7" x14ac:dyDescent="0.2">
      <c r="A24" s="376"/>
      <c r="B24" s="376"/>
      <c r="C24" s="376"/>
      <c r="D24" s="376"/>
      <c r="E24" s="376"/>
      <c r="F24" s="376"/>
      <c r="G24" s="376"/>
    </row>
    <row r="25" spans="1:7" x14ac:dyDescent="0.2">
      <c r="A25" s="376"/>
      <c r="B25" s="376"/>
      <c r="C25" s="376"/>
      <c r="D25" s="376"/>
      <c r="E25" s="376"/>
      <c r="F25" s="376"/>
      <c r="G25" s="376"/>
    </row>
    <row r="26" spans="1:7" x14ac:dyDescent="0.2">
      <c r="A26" s="376"/>
      <c r="B26" s="376"/>
      <c r="C26" s="376"/>
      <c r="D26" s="376"/>
      <c r="E26" s="376"/>
      <c r="F26" s="376"/>
      <c r="G26" s="376"/>
    </row>
    <row r="27" spans="1:7" x14ac:dyDescent="0.2">
      <c r="A27" s="376"/>
      <c r="B27" s="376"/>
      <c r="C27" s="376"/>
      <c r="D27" s="376"/>
      <c r="E27" s="376"/>
      <c r="F27" s="376"/>
      <c r="G27" s="376"/>
    </row>
  </sheetData>
  <sheetProtection password="CF27" sheet="1" selectLockedCells="1" selectUnlockedCells="1"/>
  <pageMargins left="0.70866141732283505" right="0.511811023622047" top="0.39370078740157499" bottom="0.196850393700787" header="0.31496062992126" footer="0.118110236220472"/>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18</vt:i4>
      </vt:variant>
    </vt:vector>
  </HeadingPairs>
  <TitlesOfParts>
    <vt:vector size="26" baseType="lpstr">
      <vt:lpstr>Allgemeine Daten</vt:lpstr>
      <vt:lpstr>Kostenart 1</vt:lpstr>
      <vt:lpstr>Kostenart 2</vt:lpstr>
      <vt:lpstr>Kostenart 3</vt:lpstr>
      <vt:lpstr>Kostenart 4</vt:lpstr>
      <vt:lpstr>Kostenart 5</vt:lpstr>
      <vt:lpstr>Kostenart 6</vt:lpstr>
      <vt:lpstr>Farblegende</vt:lpstr>
      <vt:lpstr>'Allgemeine Daten'!Druckbereich</vt:lpstr>
      <vt:lpstr>Farblegende!Druckbereich</vt:lpstr>
      <vt:lpstr>'Kostenart 1'!Druckbereich</vt:lpstr>
      <vt:lpstr>'Kostenart 2'!Druckbereich</vt:lpstr>
      <vt:lpstr>'Kostenart 3'!Druckbereich</vt:lpstr>
      <vt:lpstr>'Kostenart 4'!Druckbereich</vt:lpstr>
      <vt:lpstr>'Kostenart 5'!Druckbereich</vt:lpstr>
      <vt:lpstr>'Kostenart 6'!Druckbereich</vt:lpstr>
      <vt:lpstr>'Kostenart 1'!Drucktitel</vt:lpstr>
      <vt:lpstr>'Kostenart 2'!Drucktitel</vt:lpstr>
      <vt:lpstr>'Kostenart 3'!Drucktitel</vt:lpstr>
      <vt:lpstr>'Kostenart 4'!Drucktitel</vt:lpstr>
      <vt:lpstr>'Kostenart 5'!Drucktitel</vt:lpstr>
      <vt:lpstr>'Kostenart 6'!Drucktitel</vt:lpstr>
      <vt:lpstr>rox_AlternativeGueltigkeit</vt:lpstr>
      <vt:lpstr>rox_Revision</vt:lpstr>
      <vt:lpstr>rox_Title</vt:lpstr>
      <vt:lpstr>rox_VKSVersion</vt:lpstr>
    </vt:vector>
  </TitlesOfParts>
  <Manager/>
  <Company>Steirische Wirtschaftsförderungs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09_FO_52_Belegverzeichnis_EFRE_2014-2020_Investitionsprojekte</dc:title>
  <dc:subject/>
  <dc:creator>Gratzer Ulf</dc:creator>
  <cp:keywords/>
  <dc:description>VKS-Referenzdokument
ersetzt 09_FO_45_Belegverzeichnis EFRE 2014-2020 mit Personalkosten
StS, 21.5.21: Bugfixing bedingte Formatierungen wie bei "TS", Beginn DFZR&gt;2020 möglich!</dc:description>
  <cp:lastModifiedBy>Pflüger Jörg</cp:lastModifiedBy>
  <cp:lastPrinted>2019-05-04T15:34:10Z</cp:lastPrinted>
  <dcterms:created xsi:type="dcterms:W3CDTF">2017-08-04T07:46:24Z</dcterms:created>
  <dcterms:modified xsi:type="dcterms:W3CDTF">2021-05-27T12:26:59Z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x_Size">
    <vt:lpwstr>709294</vt:lpwstr>
  </property>
  <property fmtid="{D5CDD505-2E9C-101B-9397-08002B2CF9AE}" pid="3" name="rox_ID">
    <vt:lpwstr>24809</vt:lpwstr>
  </property>
  <property fmtid="{D5CDD505-2E9C-101B-9397-08002B2CF9AE}" pid="4" name="rox_Title">
    <vt:lpwstr>09_FO_52_Belegverzeichnis_EFRE_2014-2020_Investitionsprojekte</vt:lpwstr>
  </property>
  <property fmtid="{D5CDD505-2E9C-101B-9397-08002B2CF9AE}" pid="5" name="rox_Status">
    <vt:lpwstr>freigegeben</vt:lpwstr>
  </property>
  <property fmtid="{D5CDD505-2E9C-101B-9397-08002B2CF9AE}" pid="6" name="rox_Revision">
    <vt:lpwstr>005/06.2019</vt:lpwstr>
  </property>
  <property fmtid="{D5CDD505-2E9C-101B-9397-08002B2CF9AE}" pid="7" name="rox_Description">
    <vt:lpwstr>VKS-Referenzdokument
ersetzt 09_FO_45_Belegverzeichnis EFRE 2014-2020 mit Personalkosten
StS, 21.5.21: Bugfixing bedingte F</vt:lpwstr>
  </property>
  <property fmtid="{D5CDD505-2E9C-101B-9397-08002B2CF9AE}" pid="8" name="rox_Description_2">
    <vt:lpwstr>ormatierungen wie bei "TS", Beginn DFZR&gt;2020 möglich!</vt:lpwstr>
  </property>
  <property fmtid="{D5CDD505-2E9C-101B-9397-08002B2CF9AE}" pid="9" name="rox_DocType">
    <vt:lpwstr>Formular (FO)</vt:lpwstr>
  </property>
  <property fmtid="{D5CDD505-2E9C-101B-9397-08002B2CF9AE}" pid="10" name="rox_CreatedBy">
    <vt:lpwstr>31.10.2016</vt:lpwstr>
  </property>
  <property fmtid="{D5CDD505-2E9C-101B-9397-08002B2CF9AE}" pid="11" name="rox_CreatedAt">
    <vt:lpwstr>Steinberger, Stefanie</vt:lpwstr>
  </property>
  <property fmtid="{D5CDD505-2E9C-101B-9397-08002B2CF9AE}" pid="12" name="rox_UpdatedBy">
    <vt:lpwstr>Steinberger, Stefanie</vt:lpwstr>
  </property>
  <property fmtid="{D5CDD505-2E9C-101B-9397-08002B2CF9AE}" pid="13" name="rox_UpdatedAt">
    <vt:lpwstr>21.05.2021</vt:lpwstr>
  </property>
  <property fmtid="{D5CDD505-2E9C-101B-9397-08002B2CF9AE}" pid="14" name="rox_DocPath">
    <vt:lpwstr>Dokumente/Prozesslandkarte/09_Innovations- und F&amp;E Förderungen/Förderung_Finanzierung/09.03_Förderung abrechnen/Formulare/</vt:lpwstr>
  </property>
  <property fmtid="{D5CDD505-2E9C-101B-9397-08002B2CF9AE}" pid="15" name="rox_ParentDocTitle">
    <vt:lpwstr>Formulare</vt:lpwstr>
  </property>
  <property fmtid="{D5CDD505-2E9C-101B-9397-08002B2CF9AE}" pid="16" name="rox_FileName">
    <vt:lpwstr>09_FO_52_Belegverzeichnis_EFRE_2014-2020_Investitionsprojekte.xlsx</vt:lpwstr>
  </property>
  <property fmtid="{D5CDD505-2E9C-101B-9397-08002B2CF9AE}" pid="17" name="rox_VKSVersion">
    <vt:lpwstr>3</vt:lpwstr>
  </property>
  <property fmtid="{D5CDD505-2E9C-101B-9397-08002B2CF9AE}" pid="18" name="rox_RelevantChange">
    <vt:lpwstr>Nein</vt:lpwstr>
  </property>
  <property fmtid="{D5CDD505-2E9C-101B-9397-08002B2CF9AE}" pid="19" name="rox_FreigabedatumVB">
    <vt:lpwstr/>
  </property>
  <property fmtid="{D5CDD505-2E9C-101B-9397-08002B2CF9AE}" pid="20" name="rox_AlternativeGueltigkeit">
    <vt:lpwstr>01.05.2019</vt:lpwstr>
  </property>
  <property fmtid="{D5CDD505-2E9C-101B-9397-08002B2CF9AE}" pid="21" name="rox_Veroeffentlichung">
    <vt:lpwstr>Ja</vt:lpwstr>
  </property>
  <property fmtid="{D5CDD505-2E9C-101B-9397-08002B2CF9AE}" pid="22" name="rox_Versionsinformationen">
    <vt:lpwstr>Bugfixing bedingte Formatierungen Bruttobetrag/Belegnummer</vt:lpwstr>
  </property>
  <property fmtid="{D5CDD505-2E9C-101B-9397-08002B2CF9AE}" pid="23" name="rox_Versionsinformationen_2">
    <vt:lpwstr/>
  </property>
  <property fmtid="{D5CDD505-2E9C-101B-9397-08002B2CF9AE}" pid="24" name="rox_Versionsinformationen_3">
    <vt:lpwstr/>
  </property>
  <property fmtid="{D5CDD505-2E9C-101B-9397-08002B2CF9AE}" pid="25" name="rox_Versionsinformationen_4">
    <vt:lpwstr/>
  </property>
  <property fmtid="{D5CDD505-2E9C-101B-9397-08002B2CF9AE}" pid="26" name="rox_Versionsinformationen_5">
    <vt:lpwstr/>
  </property>
  <property fmtid="{D5CDD505-2E9C-101B-9397-08002B2CF9AE}" pid="27" name="rox_Versionsinformationen_6">
    <vt:lpwstr/>
  </property>
  <property fmtid="{D5CDD505-2E9C-101B-9397-08002B2CF9AE}" pid="28" name="rox_Versionsinformationen_7">
    <vt:lpwstr/>
  </property>
  <property fmtid="{D5CDD505-2E9C-101B-9397-08002B2CF9AE}" pid="29" name="rox_Versionsinformationen_8">
    <vt:lpwstr/>
  </property>
  <property fmtid="{D5CDD505-2E9C-101B-9397-08002B2CF9AE}" pid="30" name="rox_Wiedervorlage">
    <vt:lpwstr>08.07.2021</vt:lpwstr>
  </property>
  <property fmtid="{D5CDD505-2E9C-101B-9397-08002B2CF9AE}" pid="31" name="rox_DesignVerant">
    <vt:lpwstr>Steiner, Erich</vt:lpwstr>
  </property>
  <property fmtid="{D5CDD505-2E9C-101B-9397-08002B2CF9AE}" pid="32" name="rox_DesignVerant_SelKey">
    <vt:lpwstr>Steiner, Erich</vt:lpwstr>
  </property>
  <property fmtid="{D5CDD505-2E9C-101B-9397-08002B2CF9AE}" pid="33" name="rox_ErgVerant">
    <vt:lpwstr>Steiner, Erich</vt:lpwstr>
  </property>
  <property fmtid="{D5CDD505-2E9C-101B-9397-08002B2CF9AE}" pid="34" name="rox_ErgVerant_SelKey">
    <vt:lpwstr>Steiner, Erich</vt:lpwstr>
  </property>
  <property fmtid="{D5CDD505-2E9C-101B-9397-08002B2CF9AE}" pid="35" name="rox_Kennung">
    <vt:lpwstr>09_FO_52_Belegverzeichnis_EFRE_2014-2020_Investitionsprojekte</vt:lpwstr>
  </property>
  <property fmtid="{D5CDD505-2E9C-101B-9397-08002B2CF9AE}" pid="36" name="rox_ungültigab">
    <vt:lpwstr/>
  </property>
  <property fmtid="{D5CDD505-2E9C-101B-9397-08002B2CF9AE}" pid="37" name="rox_überarbeitenbis">
    <vt:lpwstr/>
  </property>
  <property fmtid="{D5CDD505-2E9C-101B-9397-08002B2CF9AE}" pid="38" name="rox_step_letztepruefung_u">
    <vt:lpwstr>Siml, Gerlinde</vt:lpwstr>
  </property>
  <property fmtid="{D5CDD505-2E9C-101B-9397-08002B2CF9AE}" pid="39" name="rox_step_letztepruefung_d">
    <vt:lpwstr>17.06.2019 08:56</vt:lpwstr>
  </property>
  <property fmtid="{D5CDD505-2E9C-101B-9397-08002B2CF9AE}" pid="40" name="rox_step_vks_d">
    <vt:lpwstr/>
  </property>
  <property fmtid="{D5CDD505-2E9C-101B-9397-08002B2CF9AE}" pid="41" name="rox_step_vks_u">
    <vt:lpwstr/>
  </property>
  <property fmtid="{D5CDD505-2E9C-101B-9397-08002B2CF9AE}" pid="42" name="rox_step_vks">
    <vt:lpwstr>-</vt:lpwstr>
  </property>
  <property fmtid="{D5CDD505-2E9C-101B-9397-08002B2CF9AE}" pid="43" name="rox_step_freigabe_u">
    <vt:lpwstr>Gratzer, Ulf</vt:lpwstr>
  </property>
  <property fmtid="{D5CDD505-2E9C-101B-9397-08002B2CF9AE}" pid="44" name="rox_step_freigabe_d">
    <vt:lpwstr>17.06.2019 09:05</vt:lpwstr>
  </property>
  <property fmtid="{D5CDD505-2E9C-101B-9397-08002B2CF9AE}" pid="45" name="rox_RoleV">
    <vt:lpwstr>Steinberger, Stefanie</vt:lpwstr>
  </property>
  <property fmtid="{D5CDD505-2E9C-101B-9397-08002B2CF9AE}" pid="46" name="rox_RoleB">
    <vt:lpwstr>Pflüger, Jörg
Lindmayer, Magdalena
Sifkovits, Alexandra
Steinberger, Stefanie</vt:lpwstr>
  </property>
  <property fmtid="{D5CDD505-2E9C-101B-9397-08002B2CF9AE}" pid="47" name="rox_RoleP">
    <vt:lpwstr>Steiner, Erich
Siml, Gerlinde</vt:lpwstr>
  </property>
  <property fmtid="{D5CDD505-2E9C-101B-9397-08002B2CF9AE}" pid="48" name="rox_RoleK">
    <vt:lpwstr/>
  </property>
  <property fmtid="{D5CDD505-2E9C-101B-9397-08002B2CF9AE}" pid="49" name="rox_RoleF">
    <vt:lpwstr>Gratzer, Ulf</vt:lpwstr>
  </property>
  <property fmtid="{D5CDD505-2E9C-101B-9397-08002B2CF9AE}" pid="50" name="rox_RoleE">
    <vt:lpwstr>kein Empfänger</vt:lpwstr>
  </property>
  <property fmtid="{D5CDD505-2E9C-101B-9397-08002B2CF9AE}" pid="51" name="rox_RoleG">
    <vt:lpwstr>GRUPPE: GeFe Förderungsabrechnungen
GRUPPE: GeFe Förderungsvergabe
GRUPPE: Website</vt:lpwstr>
  </property>
  <property fmtid="{D5CDD505-2E9C-101B-9397-08002B2CF9AE}" pid="52" name="rox_Meta">
    <vt:lpwstr>33</vt:lpwstr>
  </property>
  <property fmtid="{D5CDD505-2E9C-101B-9397-08002B2CF9AE}" pid="53" name="rox_Meta0">
    <vt:lpwstr>&lt;fields&gt;&lt;Field id="rox_Size" caption="Dateigröße" orderid="2" /&gt;&lt;Field id="rox_ID" caption="ID" orderid="34" /&gt;&lt;Field id="rox_T</vt:lpwstr>
  </property>
  <property fmtid="{D5CDD505-2E9C-101B-9397-08002B2CF9AE}" pid="54" name="rox_Meta1">
    <vt:lpwstr>itle" caption="Titel" orderid="0" /&gt;&lt;Field id="rox_Status" caption="Status" orderid="3" /&gt;&lt;Field id="rox_Revision" caption="Rev</vt:lpwstr>
  </property>
  <property fmtid="{D5CDD505-2E9C-101B-9397-08002B2CF9AE}" pid="55" name="rox_Meta2">
    <vt:lpwstr>ision" orderid="4" /&gt;&lt;Field id="rox_Description" caption="Beschreibung" orderid="10" /&gt;&lt;Field id="rox_Description_2" caption="B</vt:lpwstr>
  </property>
  <property fmtid="{D5CDD505-2E9C-101B-9397-08002B2CF9AE}" pid="56" name="rox_Meta3">
    <vt:lpwstr>eschreibung_2" orderid="35" /&gt;&lt;Field id="rox_DocType" caption="Dokumententyp" orderid="13" /&gt;&lt;Field id="rox_CreatedBy" caption=</vt:lpwstr>
  </property>
  <property fmtid="{D5CDD505-2E9C-101B-9397-08002B2CF9AE}" pid="57" name="rox_Meta4">
    <vt:lpwstr>"Erstellt" orderid="22" /&gt;&lt;Field id="rox_CreatedAt" caption="Erstellt von" orderid="21" /&gt;&lt;Field id="rox_UpdatedBy" caption="Ge</vt:lpwstr>
  </property>
  <property fmtid="{D5CDD505-2E9C-101B-9397-08002B2CF9AE}" pid="58" name="rox_Meta5">
    <vt:lpwstr>ändert von" orderid="24" /&gt;&lt;Field id="rox_UpdatedAt" caption="Geändert" orderid="23" /&gt;&lt;Field id="rox_DocPath" caption="Pfad" o</vt:lpwstr>
  </property>
  <property fmtid="{D5CDD505-2E9C-101B-9397-08002B2CF9AE}" pid="59" name="rox_Meta6">
    <vt:lpwstr>rderid="36" /&gt;&lt;Field id="rox_ParentDocTitle" caption="Ordner" orderid="37" /&gt;&lt;Field id="rox_FileName" caption="Dateiname" order</vt:lpwstr>
  </property>
  <property fmtid="{D5CDD505-2E9C-101B-9397-08002B2CF9AE}" pid="60" name="rox_Meta7">
    <vt:lpwstr>id="1" /&gt;&lt;Field id="rox_VKSVersion" caption="VKS-Version" orderid="5" /&gt;&lt;Field id="rox_RelevantChange" caption="Systemrelevant</vt:lpwstr>
  </property>
  <property fmtid="{D5CDD505-2E9C-101B-9397-08002B2CF9AE}" pid="61" name="rox_Meta8">
    <vt:lpwstr>e Änderung" orderid="6" /&gt;&lt;Field id="rox_FreigabedatumVB" caption="Freigabedatum VB" orderid="7" /&gt;&lt;Field id="rox_AlternativeGu</vt:lpwstr>
  </property>
  <property fmtid="{D5CDD505-2E9C-101B-9397-08002B2CF9AE}" pid="62" name="rox_Meta9">
    <vt:lpwstr>eltigkeit" caption="Alternatives Gültigkeitsdatum" orderid="8" /&gt;&lt;Field id="rox_Veroeffentlichung" caption="Veröffentlichung au</vt:lpwstr>
  </property>
  <property fmtid="{D5CDD505-2E9C-101B-9397-08002B2CF9AE}" pid="63" name="rox_Meta10">
    <vt:lpwstr>f Website" orderid="9" /&gt;&lt;Field id="rox_Versionsinformationen" caption="Versionsinformationen" orderid="11" /&gt;&lt;Field id="rox_Ve</vt:lpwstr>
  </property>
  <property fmtid="{D5CDD505-2E9C-101B-9397-08002B2CF9AE}" pid="64" name="rox_Meta11">
    <vt:lpwstr>rsionsinformationen_2" caption="Versionsinformationen_2" orderid="38" /&gt;&lt;Field id="rox_Versionsinformationen_3" caption="Versio</vt:lpwstr>
  </property>
  <property fmtid="{D5CDD505-2E9C-101B-9397-08002B2CF9AE}" pid="65" name="rox_Meta12">
    <vt:lpwstr>nsinformationen_3" orderid="39" /&gt;&lt;Field id="rox_Versionsinformationen_4" caption="Versionsinformationen_4" orderid="40" /&gt;&lt;Fie</vt:lpwstr>
  </property>
  <property fmtid="{D5CDD505-2E9C-101B-9397-08002B2CF9AE}" pid="66" name="rox_Meta13">
    <vt:lpwstr>ld id="rox_Versionsinformationen_5" caption="Versionsinformationen_5" orderid="41" /&gt;&lt;Field id="rox_Versionsinformationen_6" ca</vt:lpwstr>
  </property>
  <property fmtid="{D5CDD505-2E9C-101B-9397-08002B2CF9AE}" pid="67" name="rox_Meta14">
    <vt:lpwstr>ption="Versionsinformationen_6" orderid="42" /&gt;&lt;Field id="rox_Versionsinformationen_7" caption="Versionsinformationen_7" orderi</vt:lpwstr>
  </property>
  <property fmtid="{D5CDD505-2E9C-101B-9397-08002B2CF9AE}" pid="68" name="rox_Meta15">
    <vt:lpwstr>d="43" /&gt;&lt;Field id="rox_Versionsinformationen_8" caption="Versionsinformationen_8" orderid="44" /&gt;&lt;Field id="rox_Wiedervorlage</vt:lpwstr>
  </property>
  <property fmtid="{D5CDD505-2E9C-101B-9397-08002B2CF9AE}" pid="69" name="rox_Meta16">
    <vt:lpwstr>" caption="Wiedervorlage" orderid="14" /&gt;&lt;Field id="rox_DesignVerant" caption="Designverantwortlicher" orderid="15" /&gt;&lt;Field id</vt:lpwstr>
  </property>
  <property fmtid="{D5CDD505-2E9C-101B-9397-08002B2CF9AE}" pid="70" name="rox_Meta17">
    <vt:lpwstr>="rox_DesignVerant_SelKey" caption="Designverantwortlicher (Designverantwortlicher )" orderid="45" /&gt;&lt;Field id="rox_ErgVerant</vt:lpwstr>
  </property>
  <property fmtid="{D5CDD505-2E9C-101B-9397-08002B2CF9AE}" pid="71" name="rox_Meta18">
    <vt:lpwstr>" caption="Ergebnisverantwortlicher" orderid="16" /&gt;&lt;Field id="rox_ErgVerant_SelKey" caption="Ergebnisverantwortlicher (Ergebni</vt:lpwstr>
  </property>
  <property fmtid="{D5CDD505-2E9C-101B-9397-08002B2CF9AE}" pid="72" name="rox_Meta19">
    <vt:lpwstr>sverantwortlicher)" orderid="46" /&gt;&lt;Field id="rox_Kennung" caption="Kennung" orderid="17" /&gt;&lt;Field id="rox_ungültigab" caption=</vt:lpwstr>
  </property>
  <property fmtid="{D5CDD505-2E9C-101B-9397-08002B2CF9AE}" pid="73" name="rox_Meta20">
    <vt:lpwstr>"Dokument wird ungültig ab" orderid="18" /&gt;&lt;Field id="rox_überarbeitenbis" caption="Dokument wird überarbeitet bis" orderid="19</vt:lpwstr>
  </property>
  <property fmtid="{D5CDD505-2E9C-101B-9397-08002B2CF9AE}" pid="74" name="rox_Meta21">
    <vt:lpwstr>" /&gt;&lt;Field id="rox_step_letztepruefung_u" caption="1.Freigegeben von" orderid="25" /&gt;&lt;Field id="rox_step_letztepruefung_d" capt</vt:lpwstr>
  </property>
  <property fmtid="{D5CDD505-2E9C-101B-9397-08002B2CF9AE}" pid="75" name="rox_Meta22">
    <vt:lpwstr>ion="1.Freigegeben" orderid="26" /&gt;&lt;Field id="rox_step_vks_d" caption="Letzte VKS am" orderid="27" /&gt;&lt;Field id="rox_step_vks_u</vt:lpwstr>
  </property>
  <property fmtid="{D5CDD505-2E9C-101B-9397-08002B2CF9AE}" pid="76" name="rox_Meta23">
    <vt:lpwstr>" caption="Letzter VKS-Verantwortlicher" orderid="28" /&gt;&lt;Field id="rox_step_vks" caption="VKS-Verantwortliche" type="roleconcat</vt:lpwstr>
  </property>
  <property fmtid="{D5CDD505-2E9C-101B-9397-08002B2CF9AE}" pid="77" name="rox_Meta24">
    <vt:lpwstr>" orderid="29"&gt;-&lt;/Field&gt;&lt;Field id="rox_step_freigabe_u" caption="2.Freigegeben von" orderid="30" /&gt;&lt;Field id="rox_step_freigabe</vt:lpwstr>
  </property>
  <property fmtid="{D5CDD505-2E9C-101B-9397-08002B2CF9AE}" pid="78" name="rox_Meta25">
    <vt:lpwstr>_d" caption="2.Freigegeben" orderid="31" /&gt;&lt;Field id="rox_RoleV" caption="Rolle: Verantwortlicher" orderid="47" /&gt;&lt;Field id="ro</vt:lpwstr>
  </property>
  <property fmtid="{D5CDD505-2E9C-101B-9397-08002B2CF9AE}" pid="79" name="rox_Meta26">
    <vt:lpwstr>x_RoleB" caption="Rolle: Ersteller (E)" orderid="48" /&gt;&lt;Field id="rox_RoleP" caption="Rolle: 1.Freigeber" orderid="49" /&gt;&lt;Fiel</vt:lpwstr>
  </property>
  <property fmtid="{D5CDD505-2E9C-101B-9397-08002B2CF9AE}" pid="80" name="rox_Meta27">
    <vt:lpwstr>d id="rox_RoleK" caption="Rolle: VKS-Verantwortlicher" orderid="50" /&gt;&lt;Field id="rox_RoleF" caption="Rolle: 2.Freigeber" orderi</vt:lpwstr>
  </property>
  <property fmtid="{D5CDD505-2E9C-101B-9397-08002B2CF9AE}" pid="81" name="rox_Meta28">
    <vt:lpwstr>d="51" /&gt;&lt;Field id="rox_RoleE" caption="Rolle: Empfänger" orderid="52" /&gt;&lt;Field id="rox_RoleG" caption="Rolle: Empfänger (ohn</vt:lpwstr>
  </property>
  <property fmtid="{D5CDD505-2E9C-101B-9397-08002B2CF9AE}" pid="82" name="rox_Meta29">
    <vt:lpwstr>e Lesebestätigung)" orderid="53" /&gt;&lt;GlobalFieldHandler url="https://roxtra.sfg.at/roxtra/doc/DownloadGlobalFieldHandler.ashx?to</vt:lpwstr>
  </property>
  <property fmtid="{D5CDD505-2E9C-101B-9397-08002B2CF9AE}" pid="83" name="rox_Meta30">
    <vt:lpwstr>ken=NlR%24VGJHU2M0L0RRMkNhQ3FkMHM2V0pRd2xBUk4zNHc3aFpVM2RzbUx4aTFqNG1pT0tHU3FjUmpxOHg4c1RpYTJ1NitqeDRaalQzc3JqQTR5RXRzZHEweUcrU</vt:lpwstr>
  </property>
  <property fmtid="{D5CDD505-2E9C-101B-9397-08002B2CF9AE}" pid="84" name="rox_Meta31">
    <vt:lpwstr>DlCWU5YU0JJSjdKUXltWkdnQ016TkNzVnpLU3ZLU3l2RGM3bnkzL0poOXhzVVFBZGtabnhIV3U5a05sdy9ORTdUWk1NWUhyT2hXMTBIaDB0RHFhYz0_" /&gt;&lt;/fields</vt:lpwstr>
  </property>
  <property fmtid="{D5CDD505-2E9C-101B-9397-08002B2CF9AE}" pid="85" name="rox_Meta32">
    <vt:lpwstr>&gt;</vt:lpwstr>
  </property>
</Properties>
</file>